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9320" windowHeight="1126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<sst xmlns="http://schemas.openxmlformats.org/spreadsheetml/2006/main" count="10509" uniqueCount="5556">
  <si>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</si>
  <si>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</si>
  <si>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</si>
  <si>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</si>
  <si>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</si>
  <si>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</si>
  <si>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</si>
  <si>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</si>
  <si>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</si>
  <si>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</si>
  <si>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</si>
  <si>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</si>
  <si>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</si>
  <si>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</si>
  <si>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</si>
  <si>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</si>
  <si>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</si>
  <si>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</si>
  <si>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</si>
  <si>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</si>
  <si>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</si>
  <si>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</si>
  <si>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</si>
  <si>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</si>
  <si>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</si>
  <si>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</si>
  <si>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</si>
  <si>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</si>
  <si>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</si>
  <si>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</si>
  <si>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</si>
  <si>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</si>
  <si>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</si>
  <si>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</si>
  <si>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</si>
  <si>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</si>
  <si>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</si>
  <si>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</si>
  <si>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</si>
  <si>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</si>
  <si>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</si>
  <si>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</si>
  <si>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</si>
  <si>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</si>
  <si>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</si>
  <si>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</si>
  <si>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</si>
  <si>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</si>
  <si>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</si>
  <si>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</si>
  <si>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</si>
  <si>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</si>
  <si>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</si>
  <si>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</si>
  <si>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</si>
  <si>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</si>
  <si>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</si>
  <si>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</si>
  <si>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</si>
  <si>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</si>
  <si>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</si>
  <si>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</si>
  <si>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</si>
  <si>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</si>
  <si>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</si>
  <si>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</si>
  <si>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</si>
  <si>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</si>
  <si>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</si>
  <si>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</si>
  <si>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</si>
  <si>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</si>
  <si>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</si>
  <si>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</si>
  <si>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</si>
  <si>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</si>
  <si>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</si>
  <si>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</si>
  <si>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</si>
  <si>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</si>
  <si>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</si>
  <si>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</si>
  <si>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</si>
  <si>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</si>
  <si>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</si>
  <si>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</si>
  <si>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</si>
  <si>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</si>
  <si>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</si>
  <si>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</si>
  <si>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</si>
  <si>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</si>
  <si>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</si>
  <si>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</si>
  <si>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</si>
  <si>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</si>
  <si>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</si>
  <si>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</si>
  <si>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</si>
  <si>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</si>
  <si>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</si>
  <si>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</si>
  <si>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</si>
  <si>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</si>
  <si>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</si>
  <si>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</si>
  <si>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</si>
  <si>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</si>
  <si>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</si>
  <si>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</si>
  <si>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</si>
  <si>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</si>
  <si>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</si>
  <si>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</si>
  <si>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</si>
  <si>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</si>
  <si>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</si>
  <si>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</si>
  <si>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</si>
  <si>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</si>
  <si>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</si>
  <si>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</si>
  <si>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</si>
  <si>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</si>
  <si>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</si>
  <si>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</si>
  <si>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</si>
  <si>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</si>
  <si>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</si>
  <si>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</si>
  <si>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</si>
  <si>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</si>
  <si>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</si>
  <si>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</si>
  <si>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</si>
  <si>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</si>
  <si>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</si>
  <si>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</si>
  <si>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</si>
  <si>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</si>
  <si>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</si>
  <si>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</si>
  <si>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</si>
  <si>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</si>
  <si>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</si>
  <si>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</si>
  <si>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</si>
  <si>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</si>
  <si>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</si>
  <si>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</si>
  <si>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</si>
  <si>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</si>
  <si>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</si>
  <si>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</si>
  <si>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</si>
  <si>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</si>
  <si>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</si>
  <si>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</si>
  <si>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</si>
  <si>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</si>
  <si>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</si>
  <si>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</si>
  <si>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</si>
  <si>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</si>
  <si>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</si>
  <si>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</si>
  <si>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</si>
  <si>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</si>
  <si>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</si>
  <si>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</si>
  <si>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</si>
  <si>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</si>
  <si>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</si>
  <si>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</si>
  <si>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</si>
  <si>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</si>
  <si>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</si>
  <si>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</si>
  <si>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</si>
  <si>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</si>
  <si>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</si>
  <si>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</si>
  <si>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</si>
  <si>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</si>
  <si>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</si>
  <si>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</si>
  <si>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</si>
  <si>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</si>
  <si>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</si>
  <si>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</si>
  <si>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</si>
  <si>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</si>
  <si>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</si>
  <si>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</si>
  <si>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</si>
  <si>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</si>
  <si>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</si>
  <si>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</si>
  <si>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</si>
  <si>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</si>
  <si>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</si>
  <si>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</si>
  <si>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</si>
  <si>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</si>
  <si>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</si>
  <si>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</si>
  <si>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</si>
  <si>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</si>
  <si>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</si>
  <si>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</si>
  <si>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</si>
  <si>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</si>
  <si>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</si>
  <si>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</si>
  <si>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</si>
  <si>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</si>
  <si>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</si>
  <si>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</si>
  <si>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</si>
  <si>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</si>
  <si>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</si>
  <si>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</si>
  <si>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</si>
  <si>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</si>
  <si>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</si>
  <si>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</si>
  <si>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</si>
  <si>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</si>
  <si>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</si>
  <si>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</si>
  <si>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</si>
  <si>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</si>
  <si>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</si>
  <si>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</si>
  <si>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</si>
  <si>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</si>
  <si>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</si>
  <si>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</si>
  <si>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</si>
  <si>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</si>
  <si>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</si>
  <si>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</si>
  <si>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</si>
  <si>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</si>
  <si>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</si>
  <si>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</si>
  <si>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</si>
  <si>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</si>
  <si>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</si>
  <si>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</si>
  <si>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</si>
  <si>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</si>
  <si>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</si>
  <si>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</si>
  <si>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</si>
  <si>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</si>
  <si>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</si>
  <si>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</si>
  <si>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</si>
  <si>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</si>
  <si>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</si>
  <si>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</si>
  <si>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</si>
  <si>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</si>
  <si>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</si>
  <si>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</si>
  <si>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</si>
  <si>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</si>
  <si>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</si>
  <si>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</si>
  <si>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</si>
  <si>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</si>
  <si>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</si>
  <si>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</si>
  <si>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</si>
  <si>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</si>
  <si>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</si>
  <si>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</si>
  <si>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</si>
  <si>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</si>
  <si>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</si>
  <si>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</si>
  <si>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</si>
  <si>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</si>
  <si>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</si>
  <si>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</si>
  <si>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</si>
  <si>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</si>
  <si>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</si>
  <si>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</si>
  <si>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</si>
  <si>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</si>
  <si>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</si>
  <si>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</si>
  <si>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</si>
  <si>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</si>
  <si>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</si>
  <si>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</si>
  <si>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</si>
  <si>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</si>
  <si>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</si>
  <si>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</si>
  <si>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</si>
  <si>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</si>
  <si>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</si>
  <si>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</si>
  <si>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</si>
  <si>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</si>
  <si>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</si>
  <si>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</si>
  <si>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</si>
  <si>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</si>
  <si>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</si>
  <si>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</si>
  <si>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</si>
  <si>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</si>
  <si>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</si>
  <si>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</si>
  <si>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</si>
  <si>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</si>
  <si>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</si>
  <si>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</si>
  <si>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</si>
  <si>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</si>
  <si>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</si>
  <si>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</si>
  <si>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</si>
  <si>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</si>
  <si>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</si>
  <si>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</si>
  <si>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</si>
  <si>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</si>
  <si>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</si>
  <si>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</si>
  <si>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</si>
  <si>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</si>
  <si>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</si>
  <si>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</si>
  <si>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</si>
  <si>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</si>
  <si>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</si>
  <si>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</si>
  <si>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</si>
  <si>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</si>
  <si>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</si>
  <si>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</si>
  <si>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</si>
  <si>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</si>
  <si>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</si>
  <si>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</si>
  <si>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</si>
  <si>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</si>
  <si>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</si>
  <si>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</si>
  <si>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</si>
  <si>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</si>
  <si>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</si>
  <si>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</si>
  <si>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</si>
  <si>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</si>
  <si>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</si>
  <si>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</si>
  <si>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</si>
  <si>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</si>
  <si>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</si>
  <si>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</si>
  <si>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</si>
  <si>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</si>
  <si>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</si>
  <si>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</si>
  <si>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</si>
  <si>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</si>
  <si>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</si>
  <si>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</si>
  <si>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</si>
  <si>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</si>
  <si>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</si>
  <si>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</si>
  <si>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</si>
  <si>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</si>
  <si>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</si>
  <si>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</si>
  <si>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</si>
  <si>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</si>
  <si>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</si>
  <si>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</si>
  <si>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</si>
  <si>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</si>
  <si>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</si>
  <si>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</si>
  <si>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</si>
  <si>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</si>
  <si>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</si>
  <si>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</si>
  <si>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</si>
  <si>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</si>
  <si>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</si>
  <si>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</si>
  <si>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</si>
  <si>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</si>
  <si>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</si>
  <si>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</si>
  <si>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</si>
  <si>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</si>
  <si>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</si>
  <si>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</si>
  <si>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</si>
  <si>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</si>
  <si>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</si>
  <si>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</si>
  <si>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</si>
  <si>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</si>
  <si>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</si>
  <si>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</si>
  <si>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</si>
  <si>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</si>
  <si>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</si>
  <si>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</si>
  <si>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</si>
  <si>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</si>
  <si>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</si>
  <si>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</si>
  <si>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</si>
  <si>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</si>
  <si>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</si>
  <si>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</si>
  <si>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</si>
  <si>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</si>
  <si>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</si>
  <si>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</si>
  <si>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</si>
  <si>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</si>
  <si>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</si>
  <si>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</si>
  <si>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</si>
  <si>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</si>
  <si>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</si>
  <si>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</si>
  <si>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</si>
  <si>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</si>
  <si>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</si>
  <si>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</si>
  <si>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</si>
  <si>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</si>
  <si>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</si>
  <si>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</si>
  <si>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</si>
  <si>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</si>
  <si>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</si>
  <si>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</si>
  <si>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</si>
  <si>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</si>
  <si>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</si>
  <si>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</si>
  <si>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</si>
  <si>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</si>
  <si>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</si>
  <si>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</si>
  <si>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</si>
  <si>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</si>
  <si>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</si>
  <si>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</si>
  <si>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</si>
  <si>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</si>
  <si>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</si>
  <si>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</si>
  <si>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</si>
  <si>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</si>
  <si>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</si>
  <si>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</si>
  <si>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</si>
  <si>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</si>
  <si>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</si>
  <si>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</si>
  <si>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</si>
  <si>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</si>
  <si>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</si>
  <si>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</si>
  <si>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</si>
  <si>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</si>
  <si>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</si>
  <si>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</si>
  <si>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</si>
  <si>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</si>
  <si>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</si>
  <si>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</si>
  <si>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</si>
  <si>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</si>
  <si>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</si>
  <si>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</si>
  <si>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</si>
  <si>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</si>
  <si>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</si>
  <si>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</si>
  <si>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</si>
  <si>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</si>
  <si>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</si>
  <si>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</si>
  <si>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</si>
  <si>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</si>
  <si>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</si>
  <si>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</si>
  <si>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</si>
  <si>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</si>
  <si>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</si>
  <si>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</si>
  <si>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</si>
  <si>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</si>
  <si>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</si>
  <si>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</si>
  <si>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</si>
  <si>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</si>
  <si>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</si>
  <si>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</si>
  <si>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</si>
  <si>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</si>
  <si>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</si>
  <si>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</si>
  <si>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</si>
  <si>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</si>
  <si>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</si>
  <si>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</si>
  <si>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</si>
  <si>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</si>
  <si>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</si>
  <si>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</si>
  <si>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</si>
  <si>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</si>
  <si>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</si>
  <si>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</si>
  <si>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</si>
  <si>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</si>
  <si>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</si>
  <si>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</si>
  <si>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</si>
  <si>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</si>
  <si>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</si>
  <si>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</si>
  <si>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</si>
  <si>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</si>
  <si>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</si>
  <si>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</si>
  <si>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</si>
  <si>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</si>
  <si>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</si>
  <si>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</si>
  <si>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</si>
  <si>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</si>
  <si>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</si>
  <si>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</si>
  <si>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</si>
  <si>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</si>
  <si>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</si>
  <si>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</si>
  <si>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</si>
  <si>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</si>
  <si>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</si>
  <si>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</si>
  <si>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</si>
  <si>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</si>
  <si>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</si>
  <si>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</si>
  <si>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</si>
  <si>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</si>
  <si>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</si>
  <si>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</si>
  <si>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</si>
  <si>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</si>
  <si>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</si>
  <si>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</si>
  <si>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</si>
  <si>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</si>
  <si>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</si>
  <si>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</si>
  <si>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</si>
  <si>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</si>
  <si>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</si>
  <si>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</si>
  <si>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</si>
  <si>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</si>
  <si>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</si>
  <si>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</si>
  <si>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</si>
  <si>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</si>
  <si>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</si>
  <si>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</si>
  <si>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</si>
  <si>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</si>
  <si>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</si>
  <si>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</si>
  <si>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</si>
  <si>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</si>
  <si>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</si>
  <si>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</si>
  <si>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</si>
  <si>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</si>
  <si>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</si>
  <si>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</si>
  <si>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</si>
  <si>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</si>
  <si>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</si>
  <si>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</si>
  <si>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</si>
  <si>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</si>
  <si>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</si>
  <si>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</si>
  <si>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</si>
  <si>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</si>
  <si>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</si>
  <si>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</si>
  <si>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</si>
  <si>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</si>
  <si>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</si>
  <si>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</si>
  <si>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</si>
  <si>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</si>
  <si>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</si>
  <si>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</si>
  <si>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</si>
  <si>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</si>
  <si>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</si>
  <si>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</si>
  <si>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</si>
  <si>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</si>
  <si>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</si>
  <si>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</si>
  <si>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</si>
  <si>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</si>
  <si>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</si>
  <si>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</si>
  <si>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</si>
  <si>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</si>
  <si>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</si>
  <si>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</si>
  <si>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</si>
  <si>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</si>
  <si>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</si>
  <si>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</si>
  <si>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</si>
  <si>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</si>
  <si>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</si>
  <si>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</si>
  <si>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</si>
  <si>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</si>
  <si>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</si>
  <si>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</si>
  <si>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</si>
  <si>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</si>
  <si>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</si>
  <si>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</si>
  <si>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</si>
  <si>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</si>
  <si>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</si>
  <si>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</si>
  <si>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</si>
  <si>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</si>
  <si>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</si>
  <si>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</si>
  <si>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</si>
  <si>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</si>
  <si>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</si>
  <si>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</si>
  <si>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</si>
  <si>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</si>
  <si>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</si>
  <si>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</si>
  <si>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</si>
  <si>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</si>
  <si>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</si>
  <si>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</si>
  <si>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</si>
  <si>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</si>
  <si>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</si>
  <si>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</si>
  <si>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</si>
  <si>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</si>
  <si>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</si>
  <si>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</si>
  <si>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</si>
  <si>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</si>
  <si>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</si>
  <si>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</si>
  <si>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</si>
  <si>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</si>
  <si>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</si>
  <si>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</si>
  <si>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</si>
  <si>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</si>
  <si>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</si>
  <si>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</si>
  <si>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</si>
  <si>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</si>
  <si>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</si>
  <si>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</si>
  <si>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</si>
  <si>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</si>
  <si>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</si>
  <si>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</si>
  <si>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</si>
  <si>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</si>
  <si>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</si>
  <si>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</si>
  <si>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</si>
  <si>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</si>
  <si>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</si>
  <si>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</si>
  <si>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</si>
  <si>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</si>
  <si>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</si>
  <si>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</si>
  <si>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</si>
  <si>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</si>
  <si>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</si>
  <si>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</si>
  <si>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</si>
  <si>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</si>
  <si>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</si>
  <si>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</si>
  <si>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</si>
  <si>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</si>
  <si>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</si>
  <si>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</si>
  <si>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</si>
  <si>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</si>
  <si>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</si>
  <si>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</si>
  <si>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</si>
  <si>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</si>
  <si>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</si>
  <si>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</si>
  <si>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</si>
  <si>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</si>
  <si>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</si>
  <si>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</si>
  <si>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</si>
  <si>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</si>
  <si>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</si>
  <si>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</si>
  <si>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</si>
  <si>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</si>
  <si>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</si>
  <si>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</si>
  <si>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</si>
  <si>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</si>
  <si>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</si>
  <si>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</si>
  <si>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</si>
  <si>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</si>
  <si>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</si>
  <si>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</si>
  <si>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</si>
  <si>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</si>
  <si>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</si>
  <si>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</si>
  <si>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</si>
  <si>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</si>
  <si>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</si>
  <si>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</si>
  <si>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</si>
  <si>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</si>
  <si>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</si>
  <si>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</si>
  <si>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</si>
  <si>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</si>
  <si>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</si>
  <si>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</si>
  <si>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</si>
  <si>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</si>
  <si>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</si>
  <si>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</si>
  <si>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</si>
  <si>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</si>
  <si>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</si>
  <si>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</si>
  <si>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</si>
  <si>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</si>
  <si>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</si>
  <si>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</si>
  <si>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</si>
  <si>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</si>
  <si>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</si>
  <si>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</si>
  <si>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</si>
  <si>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</si>
  <si>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</si>
  <si>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</si>
  <si>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</si>
  <si>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</si>
  <si>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</si>
  <si>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</si>
  <si>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</si>
  <si>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</si>
  <si>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</si>
  <si>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</si>
  <si>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</si>
  <si>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</si>
  <si>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</si>
  <si>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</si>
  <si>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</si>
  <si>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</si>
  <si>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</si>
  <si>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</si>
  <si>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</si>
  <si>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</si>
  <si>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</si>
  <si>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</si>
  <si>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</si>
  <si>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</si>
  <si>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</si>
  <si>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</si>
  <si>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</si>
  <si>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</si>
  <si>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</si>
  <si>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</si>
  <si>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</si>
  <si>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</si>
  <si>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</si>
  <si>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</si>
  <si>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</si>
  <si>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</si>
  <si>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</si>
  <si>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</si>
  <si>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</si>
  <si>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</si>
  <si>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</si>
  <si>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</si>
  <si>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</si>
  <si>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</si>
  <si>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</si>
  <si>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</si>
  <si>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</si>
  <si>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</si>
  <si>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</si>
  <si>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</si>
  <si>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</si>
  <si>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</si>
  <si>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</si>
  <si>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</si>
  <si>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</si>
  <si>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</si>
  <si>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</si>
  <si>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</si>
  <si>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</si>
  <si>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</si>
  <si>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</si>
  <si>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</si>
  <si>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</si>
  <si>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</si>
  <si>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</si>
  <si>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</si>
  <si>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</si>
  <si>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</si>
  <si>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</si>
  <si>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</si>
  <si>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</si>
  <si>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</si>
  <si>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</si>
  <si>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</si>
  <si>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</si>
  <si>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</si>
  <si>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</si>
  <si>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</si>
  <si>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</si>
  <si>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</si>
  <si>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</si>
  <si>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</si>
  <si>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</si>
  <si>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</si>
  <si>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</si>
  <si>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</si>
  <si>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</si>
  <si>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</si>
  <si>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</si>
  <si>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</si>
  <si>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</si>
  <si>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</si>
  <si>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</si>
  <si>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</si>
  <si>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</si>
  <si>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</si>
  <si>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</si>
  <si>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</si>
  <si>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</si>
  <si>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</si>
  <si>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</si>
  <si>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</si>
  <si>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</si>
  <si>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</si>
  <si>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</si>
  <si>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</si>
  <si>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</si>
  <si>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</si>
  <si>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</si>
  <si>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</si>
  <si>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</si>
  <si>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</si>
  <si>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</si>
  <si>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</si>
  <si>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</si>
  <si>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</si>
  <si>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</si>
  <si>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</si>
  <si>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</si>
  <si>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</si>
  <si>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</si>
  <si>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</si>
  <si>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</si>
  <si>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</si>
  <si>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</si>
  <si>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</si>
  <si>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</si>
  <si>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</si>
  <si>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</si>
  <si>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</si>
  <si>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</si>
  <si>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</si>
  <si>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</si>
  <si>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</si>
  <si>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</si>
  <si>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</si>
  <si>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</si>
  <si>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</si>
  <si>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</si>
  <si>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</si>
  <si>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</si>
  <si>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</si>
  <si>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</si>
  <si>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</si>
  <si>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</si>
  <si>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</si>
  <si>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</si>
  <si>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</si>
  <si>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</si>
  <si>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</si>
  <si>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</si>
  <si>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</si>
  <si>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</si>
  <si>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</si>
  <si>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</si>
  <si>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</si>
  <si>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</si>
  <si>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</si>
  <si>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</si>
  <si>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</si>
  <si>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</si>
  <si>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</si>
  <si>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</si>
  <si>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</si>
  <si>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</si>
  <si>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</si>
  <si>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</si>
  <si>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</si>
  <si>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</si>
  <si>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</si>
  <si>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</si>
  <si>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</si>
  <si>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</si>
  <si>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</si>
  <si>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</si>
  <si>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</si>
  <si>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</si>
  <si>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</si>
  <si>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</si>
  <si>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</si>
  <si>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</si>
  <si>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</si>
  <si>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</si>
  <si>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</si>
  <si>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</si>
  <si>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</si>
  <si>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</si>
  <si>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</si>
  <si>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</si>
  <si>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</si>
  <si>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</si>
  <si>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</si>
  <si>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</si>
  <si>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</si>
  <si>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</si>
  <si>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</si>
  <si>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</si>
  <si>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</si>
  <si>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</si>
  <si>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</si>
  <si>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</si>
  <si>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</si>
  <si>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</si>
  <si>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</si>
  <si>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</si>
  <si>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</si>
  <si>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</si>
  <si>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</si>
  <si>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</si>
  <si>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</si>
  <si>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</si>
  <si>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</si>
  <si>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</si>
  <si>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</si>
  <si>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</si>
  <si>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</si>
  <si>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</si>
  <si>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</si>
  <si>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</si>
  <si>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</si>
  <si>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</si>
  <si>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</si>
  <si>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</si>
  <si>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</si>
  <si>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</si>
  <si>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</si>
  <si>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</si>
  <si>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</si>
  <si>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</si>
  <si>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</si>
  <si>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</si>
  <si>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</si>
  <si>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</si>
  <si>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</si>
  <si>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</si>
  <si>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</si>
  <si>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</si>
  <si>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</si>
  <si>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</si>
  <si>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</si>
  <si>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</si>
  <si>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</si>
  <si>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</si>
  <si>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</si>
  <si>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</si>
  <si>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</si>
  <si>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</si>
  <si>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</si>
  <si>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</si>
  <si>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</si>
  <si>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</si>
  <si>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</si>
  <si>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</si>
  <si>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</si>
  <si>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</si>
  <si>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</si>
  <si>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</si>
  <si>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</si>
  <si>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</si>
  <si>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</si>
  <si>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</si>
  <si>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</si>
  <si>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</si>
  <si>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</si>
  <si>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</si>
  <si>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</si>
  <si>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</si>
  <si>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</si>
  <si>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</si>
  <si>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</si>
  <si>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</si>
  <si>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</si>
  <si>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</si>
  <si>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</si>
  <si>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</si>
  <si>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</si>
  <si>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</si>
  <si>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</si>
  <si>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</si>
  <si>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</si>
  <si>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</si>
  <si>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</si>
  <si>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</si>
  <si>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</si>
  <si>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</si>
  <si>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</si>
  <si>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</si>
  <si>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</si>
  <si>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</si>
  <si>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</si>
  <si>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</si>
  <si>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</si>
  <si>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</si>
  <si>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</si>
  <si>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</si>
  <si>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</si>
  <si>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</si>
  <si>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</si>
  <si>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</si>
  <si>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</si>
  <si>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</si>
  <si>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</si>
  <si>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</si>
  <si>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</si>
  <si>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</si>
  <si>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</si>
  <si>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</si>
  <si>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</si>
  <si>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</si>
  <si>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</si>
  <si>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</si>
  <si>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</si>
  <si>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</si>
  <si>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</si>
  <si>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</si>
  <si>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</si>
  <si>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</si>
  <si>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</si>
  <si>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</si>
  <si>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</si>
  <si>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</si>
  <si>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</si>
  <si>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</si>
  <si>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</si>
  <si>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</si>
  <si>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</si>
  <si>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</si>
  <si>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</si>
  <si>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</si>
  <si>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</si>
  <si>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</si>
  <si>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</si>
  <si>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</si>
  <si>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</si>
  <si>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</si>
  <si>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</si>
  <si>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</si>
  <si>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</si>
  <si>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</si>
  <si>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</si>
  <si>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</si>
  <si>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</si>
  <si>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</si>
  <si>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</si>
  <si>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</si>
  <si>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</si>
  <si>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</si>
  <si>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</si>
  <si>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</si>
  <si>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</si>
  <si>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</si>
  <si>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</si>
  <si>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</si>
  <si>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</si>
  <si>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</si>
  <si>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</si>
  <si>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</si>
  <si>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</si>
  <si>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</si>
  <si>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</si>
  <si>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</si>
  <si>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</si>
  <si>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</si>
  <si>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</si>
  <si>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</si>
  <si>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</si>
  <si>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</si>
  <si>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</si>
  <si>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</si>
  <si>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</si>
  <si>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</si>
  <si>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</si>
  <si>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</si>
  <si>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</si>
  <si>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</si>
  <si>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</si>
  <si>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</si>
  <si>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</si>
  <si>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</si>
  <si>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</si>
  <si>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</si>
  <si>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</si>
  <si>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</si>
  <si>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</si>
  <si>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</si>
  <si>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</si>
  <si>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</si>
  <si>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</si>
  <si>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</si>
  <si>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</si>
  <si>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</si>
  <si>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</si>
  <si>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</si>
  <si>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</si>
  <si>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</si>
  <si>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</si>
  <si>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</si>
  <si>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</si>
  <si>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</si>
  <si>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</si>
  <si>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</si>
  <si>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</si>
  <si>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</si>
  <si>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</si>
  <si>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</si>
  <si>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</si>
  <si>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</si>
  <si>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</si>
  <si>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</si>
  <si>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</si>
  <si>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</si>
  <si>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</si>
  <si>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</si>
  <si>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</si>
  <si>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</si>
  <si>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</si>
  <si>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</si>
  <si>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</si>
  <si>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</si>
  <si>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</si>
  <si>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</si>
  <si>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</si>
  <si>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</si>
  <si>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</si>
  <si>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</si>
  <si>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</si>
  <si>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</si>
  <si>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</si>
  <si>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</si>
  <si>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</si>
  <si>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</si>
  <si>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</si>
  <si>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</si>
  <si>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</si>
  <si>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</si>
  <si>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</si>
  <si>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</si>
  <si>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</si>
  <si>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</si>
  <si>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</si>
  <si>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</si>
  <si>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</si>
  <si>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</si>
  <si>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</si>
  <si>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</si>
  <si>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</si>
  <si>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</si>
  <si>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</si>
  <si>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</si>
  <si>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</si>
  <si>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</si>
  <si>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</si>
  <si>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</si>
  <si>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</si>
  <si>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</si>
  <si>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</si>
  <si>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</si>
  <si>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</si>
  <si>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</si>
  <si>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</si>
  <si>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</si>
  <si>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</si>
  <si>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</si>
  <si>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</si>
  <si>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</si>
  <si>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</si>
  <si>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</si>
  <si>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</si>
  <si>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</si>
  <si>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</si>
  <si>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</si>
  <si>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</si>
  <si>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</si>
  <si>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</si>
  <si>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</si>
  <si>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</si>
  <si>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</si>
  <si>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</si>
  <si>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</si>
  <si>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</si>
  <si>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</si>
  <si>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</si>
  <si>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</si>
  <si>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</si>
  <si>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</si>
  <si>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</si>
  <si>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</si>
  <si>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</si>
  <si>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</si>
  <si>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</si>
  <si>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</si>
  <si>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</si>
  <si>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</si>
  <si>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</si>
  <si>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</si>
  <si>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</si>
  <si>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</si>
  <si>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</si>
  <si>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</si>
  <si>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</si>
  <si>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</si>
  <si>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</si>
  <si>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</si>
  <si>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</si>
  <si>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</si>
  <si>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</si>
  <si>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</si>
  <si>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</si>
  <si>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</si>
  <si>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</si>
  <si>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</si>
  <si>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</si>
  <si>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</si>
  <si>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</si>
  <si>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</si>
  <si>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</si>
  <si>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</si>
  <si>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</si>
  <si>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</si>
  <si>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</si>
  <si>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</si>
  <si>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</si>
  <si>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</si>
  <si>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</si>
  <si>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</si>
  <si>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</si>
  <si>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</si>
  <si>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</si>
  <si>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</si>
  <si>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</si>
  <si>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</si>
  <si>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</si>
  <si>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</si>
  <si>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</si>
  <si>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</si>
  <si>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</si>
  <si>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</si>
  <si>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</si>
  <si>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</si>
  <si>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</si>
  <si>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</si>
  <si>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</si>
  <si>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</si>
  <si>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</si>
  <si>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</si>
  <si>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</si>
  <si>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</si>
  <si>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</si>
  <si>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</si>
  <si>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</si>
  <si>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</si>
  <si>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</si>
  <si>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</si>
  <si>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</si>
  <si>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</si>
  <si>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</si>
  <si>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</si>
  <si>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</si>
  <si>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</si>
  <si>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</si>
  <si>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</si>
  <si>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</si>
  <si>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</si>
  <si>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</si>
  <si>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</si>
  <si>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</si>
  <si>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</si>
  <si>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</si>
  <si>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</si>
  <si>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</si>
  <si>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</si>
  <si>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</si>
  <si>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</si>
  <si>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</si>
  <si>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</si>
  <si>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</si>
  <si>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</si>
  <si>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</si>
  <si>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</si>
  <si>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</si>
  <si>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</si>
  <si>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</si>
  <si>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</si>
  <si>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</si>
  <si>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</si>
  <si>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</si>
  <si>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</si>
  <si>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</si>
  <si>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</si>
  <si>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</si>
  <si>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</si>
  <si>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</si>
  <si>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</si>
  <si>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</si>
  <si>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</si>
  <si>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</si>
  <si>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</si>
  <si>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</si>
  <si>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</si>
  <si>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</si>
  <si>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</si>
  <si>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</si>
  <si>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</si>
  <si>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</si>
  <si>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</si>
  <si>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</si>
  <si>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</si>
  <si>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</si>
  <si>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</si>
  <si>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</si>
  <si>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</si>
  <si>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</si>
  <si>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</si>
  <si>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</si>
  <si>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</si>
  <si>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</si>
  <si>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</si>
  <si>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</si>
  <si>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</si>
  <si>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</si>
  <si>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</si>
  <si>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</si>
  <si>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</si>
  <si>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</si>
  <si>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</si>
  <si>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</si>
  <si>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</si>
  <si>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</si>
  <si>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</si>
  <si>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</si>
  <si>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</si>
  <si>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</si>
  <si>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</si>
  <si>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</si>
  <si>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</si>
  <si>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</si>
  <si>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</si>
  <si>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</si>
  <si>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</si>
  <si>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</si>
  <si>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</si>
  <si>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</si>
  <si>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</si>
  <si>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</si>
  <si>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</si>
  <si>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</si>
  <si>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</si>
  <si>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</si>
  <si>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</si>
  <si>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</si>
  <si>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</si>
  <si>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</si>
  <si>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</si>
  <si>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</si>
  <si>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</si>
  <si>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</si>
  <si>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</si>
  <si>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</si>
  <si>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</si>
  <si>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</si>
  <si>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</si>
  <si>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</si>
  <si>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</si>
  <si>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</si>
  <si>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</si>
  <si>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</si>
  <si>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</si>
  <si>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</si>
  <si>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</si>
  <si>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</si>
  <si>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</si>
  <si>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</si>
  <si>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</si>
  <si>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</si>
  <si>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</si>
  <si>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</si>
  <si>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</si>
  <si>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</si>
  <si>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</si>
  <si>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</si>
  <si>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</si>
  <si>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</si>
  <si>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</si>
  <si>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</si>
  <si>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</si>
  <si>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</si>
  <si>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</si>
  <si>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</si>
  <si>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</si>
  <si>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</si>
  <si>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</si>
  <si>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</si>
  <si>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</si>
  <si>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</si>
  <si>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</si>
  <si>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</si>
  <si>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</si>
  <si>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</si>
  <si>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</si>
  <si>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</si>
  <si>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</si>
  <si>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</si>
  <si>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</si>
  <si>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</si>
  <si>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</si>
  <si>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</si>
  <si>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</si>
  <si>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</si>
  <si>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</si>
  <si>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</si>
  <si>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</si>
  <si>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</si>
  <si>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</si>
  <si>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</si>
  <si>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</si>
  <si>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</si>
  <si>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</si>
  <si>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</si>
  <si>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</si>
  <si>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</si>
  <si>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</si>
  <si>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</si>
  <si>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</si>
  <si>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</si>
  <si>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</si>
  <si>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</si>
  <si>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</si>
  <si>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</si>
  <si>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</si>
  <si>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</si>
  <si>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</si>
  <si>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</si>
  <si>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</si>
  <si>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</si>
  <si>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</si>
  <si>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</si>
  <si>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</si>
  <si>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</si>
  <si>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</si>
  <si>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</si>
  <si>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</si>
  <si>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</si>
  <si>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</si>
  <si>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</si>
  <si>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</si>
  <si>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</si>
  <si>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</si>
  <si>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</si>
  <si>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</si>
  <si>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</si>
  <si>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</si>
  <si>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</si>
  <si>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</si>
  <si>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</si>
  <si>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</si>
  <si>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</si>
  <si>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</si>
  <si>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</si>
  <si>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</si>
  <si>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</si>
  <si>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</si>
  <si>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</si>
  <si>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</si>
  <si>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</si>
  <si>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</si>
  <si>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</si>
  <si>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</si>
  <si>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</si>
  <si>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</si>
  <si>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</si>
  <si>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</si>
  <si>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</si>
  <si>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</si>
  <si>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</si>
  <si>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</si>
  <si>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</si>
  <si>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</si>
  <si>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</si>
  <si>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</si>
  <si>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</si>
  <si>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</si>
  <si>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</si>
  <si>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</si>
  <si>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</si>
  <si>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</si>
  <si>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</si>
  <si>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</si>
  <si>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</si>
  <si>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</si>
  <si>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</si>
  <si>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</si>
  <si>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</si>
  <si>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</si>
  <si>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</si>
  <si>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</si>
  <si>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</si>
  <si>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</si>
  <si>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</si>
  <si>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</si>
  <si>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</si>
  <si>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</si>
  <si>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</si>
  <si>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</si>
  <si>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</si>
  <si>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</si>
  <si>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</si>
  <si>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</si>
  <si>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</si>
  <si>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</si>
  <si>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</si>
  <si>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</si>
  <si>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</si>
  <si>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</si>
  <si>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</si>
  <si>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</si>
  <si>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</si>
  <si>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</si>
  <si>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</si>
  <si>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</si>
  <si>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</si>
  <si>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</si>
  <si>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</si>
  <si>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</si>
  <si>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</si>
  <si>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</si>
  <si>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</si>
  <si>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</si>
  <si>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</si>
  <si>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</si>
  <si>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</si>
  <si>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</si>
  <si>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</si>
  <si>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</si>
  <si>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</si>
  <si>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</si>
  <si>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</si>
  <si>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</si>
  <si>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</si>
  <si>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</si>
  <si>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</si>
  <si>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</si>
  <si>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</si>
  <si>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</si>
  <si>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</si>
  <si>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</si>
  <si>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</si>
  <si>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</si>
  <si>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</si>
  <si>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</si>
  <si>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</si>
  <si>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</si>
  <si>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</si>
  <si>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</si>
  <si>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</si>
  <si>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</si>
  <si>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</si>
  <si>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</si>
  <si>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</si>
  <si>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</si>
  <si>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</si>
  <si>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</si>
  <si>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</si>
  <si>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</si>
  <si>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</si>
  <si>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</si>
  <si>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</si>
  <si>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</si>
  <si>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</si>
  <si>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</si>
  <si>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</si>
  <si>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</si>
  <si>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</si>
  <si>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</si>
  <si>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</si>
  <si>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</si>
  <si>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</si>
  <si>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</si>
  <si>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</si>
  <si>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</si>
  <si>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</si>
  <si>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</si>
  <si>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</si>
  <si>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</si>
  <si>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</si>
  <si>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</si>
  <si>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</si>
  <si>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</si>
  <si>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</si>
  <si>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</si>
  <si>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</si>
  <si>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</si>
  <si>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</si>
  <si>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</si>
  <si>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</si>
  <si>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</si>
  <si>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</si>
  <si>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</si>
  <si>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</si>
  <si>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</si>
  <si>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</si>
  <si>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</si>
  <si>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</si>
  <si>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</si>
  <si>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</si>
  <si>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</si>
  <si>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</si>
  <si>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</si>
  <si>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</si>
  <si>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</si>
  <si>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</si>
  <si>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</si>
  <si>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</si>
  <si>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</si>
  <si>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</si>
  <si>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</si>
  <si>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</si>
  <si>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</si>
  <si>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</si>
  <si>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</si>
  <si>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</si>
  <si>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</si>
  <si>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</si>
  <si>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</si>
  <si>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</si>
  <si>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</si>
  <si>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</si>
  <si>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</si>
  <si>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</si>
  <si>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</si>
  <si>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</si>
  <si>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</si>
  <si>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</si>
  <si>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</si>
  <si>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</si>
  <si>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</si>
  <si>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</si>
  <si>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</si>
  <si>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</si>
  <si>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</si>
  <si>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</si>
  <si>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</si>
  <si>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</si>
  <si>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</si>
  <si>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</si>
  <si>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</si>
  <si>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</si>
  <si>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</si>
  <si>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</si>
  <si>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</si>
  <si>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</si>
  <si>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</si>
  <si>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</si>
  <si>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</si>
  <si>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</si>
  <si>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</si>
  <si>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</si>
  <si>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</si>
  <si>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</si>
  <si>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</si>
  <si>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</si>
  <si>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</si>
  <si>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</si>
  <si>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</si>
  <si>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</si>
  <si>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</si>
  <si>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</si>
  <si>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</si>
  <si>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</si>
  <si>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</si>
  <si>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</si>
  <si>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</si>
  <si>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</si>
  <si>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</si>
  <si>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</si>
  <si>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</si>
  <si>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</si>
  <si>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</si>
  <si>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</si>
  <si>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</si>
  <si>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</si>
  <si>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</si>
  <si>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</si>
  <si>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</si>
  <si>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</si>
  <si>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</si>
  <si>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</si>
  <si>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</si>
  <si>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</si>
  <si>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</si>
  <si>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</si>
  <si>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</si>
  <si>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</si>
  <si>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</si>
  <si>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</si>
  <si>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</si>
  <si>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</si>
  <si>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</si>
  <si>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</si>
  <si>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</si>
  <si>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</si>
  <si>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</si>
  <si>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</si>
  <si>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</si>
  <si>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</si>
  <si>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</si>
  <si>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</si>
  <si>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</si>
  <si>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</si>
  <si>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</si>
  <si>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</si>
  <si>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</si>
  <si>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</si>
  <si>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</si>
  <si>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</si>
  <si>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</si>
  <si>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</si>
  <si>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</si>
  <si>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</si>
  <si>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</si>
  <si>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</si>
  <si>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</si>
  <si>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</si>
  <si>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</si>
  <si>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</si>
  <si>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</si>
  <si>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</si>
  <si>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</si>
  <si>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</si>
  <si>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</si>
  <si>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</si>
  <si>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</si>
  <si>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</si>
  <si>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</si>
  <si>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</si>
  <si>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</si>
  <si>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</si>
  <si>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</si>
  <si>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</si>
  <si>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</si>
  <si>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</si>
  <si>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</si>
  <si>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</si>
  <si>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</si>
  <si>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</si>
  <si>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</si>
  <si>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</si>
  <si>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</si>
  <si>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</si>
  <si>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</si>
  <si>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</si>
  <si>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</si>
  <si>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</si>
  <si>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</si>
  <si>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</si>
  <si>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</si>
  <si>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</si>
  <si>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</si>
  <si>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</si>
  <si>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</si>
  <si>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</si>
  <si>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</si>
  <si>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</si>
  <si>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</si>
  <si>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</si>
  <si>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</si>
  <si>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</si>
  <si>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</si>
  <si>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</si>
  <si>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</si>
  <si>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</si>
  <si>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</si>
  <si>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</si>
  <si>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</si>
  <si>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</si>
  <si>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</si>
  <si>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</si>
  <si>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</si>
  <si>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</si>
  <si>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</si>
  <si>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</si>
  <si>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</si>
  <si>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</si>
  <si>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</si>
  <si>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</si>
  <si>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</si>
  <si>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</si>
  <si>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</si>
  <si>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</si>
  <si>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</si>
  <si>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</si>
  <si>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</si>
  <si>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</si>
  <si>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</si>
  <si>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</si>
  <si>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</si>
  <si>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</si>
  <si>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</si>
  <si>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</si>
  <si>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</si>
  <si>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</si>
  <si>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</si>
  <si>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</si>
  <si>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</si>
  <si>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</si>
  <si>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</si>
  <si>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</si>
  <si>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</si>
  <si>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</si>
  <si>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</si>
  <si>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</si>
  <si>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</si>
  <si>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</si>
  <si>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</si>
  <si>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</si>
  <si>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</si>
  <si>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</si>
  <si>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</si>
  <si>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</si>
  <si>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</si>
  <si>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</si>
  <si>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</si>
  <si>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</si>
  <si>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</si>
  <si>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</si>
  <si>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</si>
  <si>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</si>
  <si>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</si>
  <si>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</si>
  <si>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</si>
  <si>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</si>
  <si>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</si>
  <si>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</si>
  <si>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</si>
  <si>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</si>
  <si>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</si>
  <si>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</si>
  <si>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</si>
  <si>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</si>
  <si>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</si>
  <si>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</si>
  <si>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</si>
  <si>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</si>
  <si>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</si>
  <si>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</si>
  <si>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</si>
  <si>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</si>
  <si>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</si>
  <si>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</si>
  <si>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</si>
  <si>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</si>
  <si>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</si>
  <si>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</si>
  <si>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</si>
  <si>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</si>
  <si>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</si>
  <si>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</si>
  <si>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</si>
  <si>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</si>
  <si>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</si>
  <si>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</si>
  <si>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</si>
  <si>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</si>
  <si>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</si>
  <si>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</si>
  <si>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</si>
  <si>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</si>
  <si>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</si>
  <si>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</si>
  <si>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</si>
  <si>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</si>
  <si>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</si>
  <si>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</si>
  <si>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</si>
  <si>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</si>
  <si>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</si>
  <si>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</si>
  <si>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</si>
  <si>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</si>
  <si>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</si>
  <si>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</si>
  <si>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</si>
  <si>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</si>
  <si>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</si>
  <si>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</si>
  <si>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</si>
  <si>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</si>
  <si>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</si>
  <si>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</si>
  <si>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</si>
  <si>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</si>
  <si>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</si>
  <si>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</si>
  <si>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</si>
  <si>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</si>
  <si>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</si>
  <si>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</si>
  <si>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</si>
  <si>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</si>
  <si>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</si>
  <si>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</si>
  <si>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</si>
  <si>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</si>
  <si>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</si>
  <si>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</si>
  <si>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</si>
  <si>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</si>
  <si>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</si>
  <si>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</si>
  <si>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</si>
  <si>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</si>
  <si>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</si>
  <si>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</si>
  <si>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</si>
  <si>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</si>
  <si>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</si>
  <si>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</si>
  <si>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</si>
  <si>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</si>
  <si>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</si>
  <si>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</si>
  <si>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</si>
  <si>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</si>
  <si>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</si>
  <si>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</si>
  <si>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</si>
  <si>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</si>
  <si>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</si>
  <si>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</si>
  <si>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</si>
  <si>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</si>
  <si>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</si>
  <si>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</si>
  <si>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</si>
  <si>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</si>
  <si>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</si>
  <si>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</si>
  <si>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</si>
  <si>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</si>
  <si>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</si>
  <si>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</si>
  <si>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</si>
  <si>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</si>
  <si>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</si>
  <si>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</si>
  <si>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</si>
  <si>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</si>
  <si>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</si>
  <si>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</si>
  <si>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</si>
  <si>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</si>
  <si>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</si>
  <si>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</si>
  <si>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</si>
  <si>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</si>
  <si>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</si>
  <si>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</si>
  <si>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</si>
  <si>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</si>
  <si>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</si>
  <si>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</si>
  <si>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</si>
  <si>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</si>
  <si>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</si>
  <si>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</si>
  <si>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</si>
  <si>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</si>
  <si>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</si>
  <si>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</si>
  <si>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</si>
  <si>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</si>
  <si>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</si>
  <si>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</si>
  <si>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</si>
  <si>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</si>
  <si>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</si>
  <si>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</si>
  <si>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</si>
  <si>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</si>
  <si>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</si>
  <si>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</si>
  <si>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</si>
  <si>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</si>
  <si>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</si>
  <si>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</si>
  <si>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</si>
  <si>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</si>
  <si>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</si>
  <si>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</si>
  <si>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</si>
  <si>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</si>
  <si>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</si>
  <si>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</si>
  <si>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</si>
  <si>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</si>
  <si>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</si>
  <si>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</si>
  <si>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</si>
  <si>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</si>
  <si>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</si>
  <si>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</si>
  <si>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</si>
  <si>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</si>
  <si>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</si>
  <si>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</si>
  <si>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</si>
  <si>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</si>
  <si>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</si>
  <si>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</si>
  <si>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</si>
  <si>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</si>
  <si>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</si>
  <si>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</si>
  <si>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</si>
  <si>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</si>
  <si>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</si>
  <si>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</si>
  <si>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</si>
  <si>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</si>
  <si>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</si>
  <si>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</si>
  <si>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</si>
  <si>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</si>
  <si>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</si>
  <si>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</si>
  <si>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</si>
  <si>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</si>
  <si>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</si>
  <si>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</si>
  <si>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</si>
  <si>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</si>
  <si>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</si>
  <si>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</si>
  <si>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</si>
  <si>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</si>
  <si>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</si>
  <si>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</si>
  <si>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</si>
  <si>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</si>
  <si>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</si>
  <si>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</si>
  <si>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</si>
  <si>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</si>
  <si>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</si>
  <si>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</si>
  <si>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</si>
  <si>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</si>
  <si>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</si>
  <si>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</si>
  <si>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</si>
  <si>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</si>
  <si>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</si>
  <si>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</si>
  <si>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</si>
  <si>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</si>
  <si>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</si>
  <si>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</si>
  <si>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</si>
  <si>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</si>
  <si>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</si>
  <si>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</si>
  <si>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</si>
  <si>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</si>
  <si>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</si>
  <si>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</si>
  <si>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</si>
  <si>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</si>
  <si>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</si>
  <si>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</si>
  <si>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</si>
  <si>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</si>
  <si>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</si>
  <si>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</si>
  <si>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</si>
  <si>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</si>
  <si>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</si>
  <si>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</si>
  <si>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</si>
  <si>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</si>
  <si>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</si>
  <si>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</si>
  <si>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</si>
  <si>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</si>
  <si>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</si>
  <si>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</si>
  <si>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</si>
  <si>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</si>
  <si>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</si>
  <si>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</si>
  <si>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</si>
  <si>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</si>
  <si>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</si>
  <si>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</si>
  <si>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</si>
  <si>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</si>
  <si>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</si>
  <si>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</si>
  <si>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</si>
  <si>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</si>
  <si>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</si>
  <si>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</si>
  <si>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</si>
  <si>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</si>
  <si>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</si>
  <si>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</si>
  <si>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</si>
  <si>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</si>
  <si>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</si>
  <si>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</si>
  <si>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</si>
  <si>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</si>
  <si>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</si>
  <si>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</si>
  <si>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</si>
  <si>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</si>
  <si>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</si>
  <si>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</si>
  <si>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</si>
  <si>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</si>
  <si>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</si>
  <si>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</si>
  <si>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</si>
  <si>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</si>
  <si>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</si>
  <si>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</si>
  <si>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</si>
  <si>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</si>
  <si>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</si>
  <si>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</si>
  <si>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</si>
  <si>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</si>
  <si>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</si>
  <si>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</si>
  <si>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</si>
  <si>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</si>
  <si>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</si>
  <si>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</si>
  <si>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</si>
  <si>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</si>
  <si>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</si>
  <si>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</si>
  <si>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</si>
  <si>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</si>
  <si>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</si>
  <si>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</si>
  <si>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</si>
  <si>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</si>
  <si>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</si>
  <si>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</si>
  <si>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</si>
  <si>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</si>
  <si>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</si>
  <si>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</si>
  <si>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</si>
  <si>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</si>
  <si>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</si>
  <si>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</si>
  <si>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</si>
  <si>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</si>
  <si>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</si>
  <si>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</si>
  <si>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</si>
  <si>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</si>
  <si>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</si>
  <si>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</si>
  <si>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</si>
  <si>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</si>
  <si>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</si>
  <si>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</si>
  <si>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</si>
  <si>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</si>
  <si>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</si>
  <si>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</si>
  <si>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</si>
  <si>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</si>
  <si>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</si>
  <si>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</si>
  <si>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</si>
  <si>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</si>
  <si>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</si>
  <si>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</si>
  <si>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</si>
  <si>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</si>
  <si>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</si>
  <si>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</si>
  <si>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</si>
  <si>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</si>
  <si>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</si>
  <si>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</si>
  <si>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</si>
  <si>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</si>
  <si>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</si>
  <si>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</si>
  <si>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</si>
  <si>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</si>
  <si>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</si>
  <si>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</si>
  <si>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</si>
  <si>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</si>
  <si>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</si>
  <si>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</si>
  <si>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</si>
  <si>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</si>
  <si>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</si>
  <si>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</si>
  <si>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</si>
  <si>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</si>
  <si>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</si>
  <si>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</si>
  <si>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</si>
  <si>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</si>
  <si>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</si>
  <si>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</si>
  <si>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</si>
  <si>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</si>
  <si>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</si>
  <si>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</si>
  <si>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</si>
  <si>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</si>
  <si>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</si>
  <si>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</si>
  <si>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</si>
  <si>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</si>
  <si>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</si>
  <si>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</si>
  <si>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</si>
  <si>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</si>
  <si>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</si>
  <si>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</si>
  <si>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</si>
  <si>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</si>
  <si>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</si>
  <si>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</si>
  <si>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</si>
  <si>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</si>
  <si>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</si>
  <si>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</si>
  <si>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</si>
  <si>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</si>
  <si>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</si>
  <si>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</si>
  <si>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</si>
  <si>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</si>
  <si>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</si>
  <si>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</si>
  <si>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</si>
  <si>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</si>
  <si>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</si>
  <si>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</si>
  <si>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</si>
  <si>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</si>
  <si>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</si>
  <si>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</si>
  <si>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</si>
  <si>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</si>
  <si>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</si>
  <si>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</si>
  <si>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</si>
  <si>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</si>
  <si>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</si>
  <si>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</si>
  <si>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</si>
  <si>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</si>
  <si>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</si>
  <si>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</si>
  <si>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</si>
  <si>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</si>
  <si>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</si>
  <si>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</si>
  <si>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</si>
  <si>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</si>
  <si>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</si>
  <si>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</si>
  <si>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</si>
  <si>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</si>
  <si>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</si>
  <si>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</si>
  <si>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</si>
  <si>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</si>
  <si>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</si>
  <si>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</si>
  <si>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</si>
  <si>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</si>
  <si>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</si>
  <si>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</si>
  <si>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</si>
  <si>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</si>
  <si>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</si>
  <si>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</si>
  <si>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</si>
  <si>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</si>
  <si>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</si>
  <si>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</si>
  <si>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</si>
  <si>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</si>
  <si>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</si>
  <si>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</si>
  <si>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</si>
  <si>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</si>
  <si>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</si>
  <si>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</si>
  <si>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</si>
  <si>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</si>
  <si>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</si>
  <si>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</si>
  <si>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</si>
  <si>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</si>
  <si>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</si>
  <si>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</si>
  <si>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</si>
  <si>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</si>
  <si>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</si>
  <si>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</si>
  <si>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</si>
  <si>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</si>
  <si>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</si>
  <si>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</si>
  <si>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</si>
  <si>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</si>
  <si>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</si>
  <si>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</si>
  <si>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</si>
  <si>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</si>
  <si>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</si>
  <si>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</si>
  <si>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</si>
  <si>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</si>
  <si>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</si>
  <si>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</si>
  <si>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</si>
  <si>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</si>
  <si>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</si>
  <si>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</si>
  <si>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</si>
  <si>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</si>
  <si>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</si>
  <si>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</si>
  <si>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</si>
  <si>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</si>
  <si>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</si>
  <si>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</si>
  <si>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</si>
  <si>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</si>
  <si>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</si>
  <si>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</si>
  <si>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</si>
  <si>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</si>
  <si>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</si>
  <si>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</si>
  <si>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</si>
  <si>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</si>
  <si>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</si>
  <si>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</si>
  <si>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</si>
  <si>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</si>
  <si>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</si>
  <si>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</si>
  <si>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</si>
  <si>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</si>
  <si>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</si>
  <si>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</si>
  <si>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</si>
  <si>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</si>
  <si>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</si>
  <si>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</si>
  <si>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</si>
  <si>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</si>
  <si>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</si>
  <si>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</si>
  <si>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</si>
  <si>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</si>
  <si>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</si>
  <si>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</si>
  <si>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</si>
  <si>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</si>
  <si>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</si>
  <si>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</si>
  <si>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</si>
  <si>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</si>
  <si>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</si>
  <si>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</si>
  <si>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</si>
  <si>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</si>
  <si>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</si>
  <si>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</si>
  <si>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</si>
  <si>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</si>
  <si>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</si>
  <si>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</si>
  <si>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</si>
  <si>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</si>
  <si>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</si>
  <si>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</si>
  <si>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</si>
  <si>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</si>
  <si>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</si>
  <si>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</si>
  <si>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</si>
  <si>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</si>
  <si>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</si>
  <si>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</si>
  <si>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</si>
  <si>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</si>
  <si>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</si>
  <si>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</si>
  <si>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</si>
  <si>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</si>
  <si>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</si>
  <si>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</si>
  <si>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</si>
  <si>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</si>
  <si>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</si>
  <si>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</si>
  <si>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</si>
  <si>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</si>
  <si>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</si>
  <si>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</si>
  <si>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</si>
  <si>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</si>
  <si>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</si>
  <si>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</si>
  <si>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</si>
  <si>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</si>
  <si>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</si>
  <si>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</si>
  <si>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</si>
  <si>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</si>
  <si>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</si>
  <si>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</si>
  <si>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</si>
  <si>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</si>
  <si>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</si>
  <si>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</si>
  <si>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</si>
  <si>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</si>
  <si>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</si>
  <si>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</si>
  <si>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</si>
  <si>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</si>
  <si>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</si>
  <si>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</si>
  <si>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</si>
  <si>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</si>
  <si>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</si>
  <si>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</si>
  <si>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</si>
  <si>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</si>
  <si>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</si>
  <si>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</si>
  <si>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</si>
  <si>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</si>
  <si>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</si>
  <si>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</si>
  <si>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</si>
  <si>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</si>
  <si>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</si>
  <si>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</si>
  <si>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</si>
  <si>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</si>
  <si>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</si>
  <si>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</si>
  <si>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</si>
  <si>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</si>
  <si>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</si>
  <si>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</si>
  <si>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</si>
  <si>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</si>
  <si>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</si>
  <si>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</si>
  <si>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</si>
  <si>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</si>
  <si>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</si>
  <si>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</si>
  <si>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</si>
  <si>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</si>
  <si>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</si>
  <si>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</si>
  <si>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</si>
  <si>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</si>
  <si>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</si>
  <si>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</si>
  <si>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</si>
  <si>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</si>
  <si>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</si>
  <si>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</si>
  <si>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</si>
  <si>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</si>
  <si>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</si>
  <si>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</si>
  <si>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</si>
  <si>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</si>
  <si>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</si>
  <si>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</si>
  <si>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</si>
  <si>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</si>
  <si>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</si>
  <si>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</si>
  <si>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</si>
  <si>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</si>
  <si>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</si>
  <si>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</si>
  <si>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</si>
  <si>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</si>
  <si>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</si>
  <si>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</si>
  <si>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</si>
  <si>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</si>
  <si>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</si>
  <si>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</si>
  <si>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</si>
  <si>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</si>
  <si>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</si>
  <si>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</si>
  <si>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</si>
  <si>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</si>
  <si>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</si>
  <si>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</si>
  <si>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</si>
  <si>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</si>
  <si>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</si>
  <si>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</si>
  <si>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</si>
  <si>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</si>
  <si>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</si>
  <si>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</si>
  <si>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</si>
  <si>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</si>
  <si>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</si>
  <si>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</si>
  <si>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</si>
  <si>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</si>
  <si>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</si>
  <si>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</si>
  <si>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</si>
  <si>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</si>
  <si>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</si>
  <si>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</si>
  <si>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</si>
  <si>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</si>
  <si>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</si>
  <si>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</si>
  <si>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</si>
  <si>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</si>
  <si>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</si>
  <si>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</si>
  <si>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</si>
  <si>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</si>
  <si>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</si>
  <si>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</si>
  <si>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</si>
  <si>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</si>
  <si>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</si>
  <si>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</si>
  <si>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</si>
  <si>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</si>
  <si>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</si>
  <si>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</si>
  <si>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</si>
  <si>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</si>
  <si>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</si>
  <si>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</si>
  <si>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</si>
  <si>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</si>
  <si>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</si>
  <si>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</si>
  <si>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</si>
  <si>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</si>
  <si>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</si>
  <si>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</si>
  <si>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</si>
  <si>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</si>
  <si>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</si>
  <si>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</si>
  <si>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</si>
  <si>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</si>
  <si>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</si>
  <si>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</si>
  <si>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</si>
  <si>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</si>
  <si>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</si>
  <si>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</si>
  <si>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</si>
  <si>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</si>
  <si>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</si>
  <si>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</si>
  <si>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</si>
  <si>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</si>
  <si>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</si>
  <si>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</si>
  <si>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</si>
  <si>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</si>
  <si>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</si>
  <si>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</si>
  <si>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</si>
  <si>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</si>
  <si>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</si>
  <si>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</si>
  <si>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</si>
  <si>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</si>
  <si>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</si>
  <si>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</si>
  <si>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</si>
  <si>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</si>
  <si>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</si>
  <si>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</si>
  <si>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</si>
  <si>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</si>
  <si>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</si>
  <si>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</si>
  <si>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</si>
  <si>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</si>
  <si>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</si>
  <si>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</si>
  <si>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</si>
  <si>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</si>
  <si>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</si>
  <si>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</si>
  <si>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</si>
  <si>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</si>
  <si>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</si>
  <si>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</si>
  <si>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</si>
  <si>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</si>
  <si>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</si>
  <si>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</si>
  <si>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</si>
  <si>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</si>
  <si>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</si>
  <si>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</si>
  <si>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</si>
  <si>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</si>
  <si>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</si>
  <si>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</si>
  <si>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</si>
  <si>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</si>
  <si>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</si>
  <si>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</si>
  <si>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</si>
  <si>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</si>
  <si>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</si>
  <si>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</si>
  <si>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</si>
  <si>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</si>
  <si>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</si>
  <si>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</si>
  <si>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</si>
  <si>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</si>
  <si>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</si>
  <si>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</si>
  <si>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</si>
  <si>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</si>
  <si>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</si>
  <si>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</si>
  <si>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</si>
  <si>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</si>
  <si>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</si>
  <si>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</si>
  <si>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</si>
  <si>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</si>
  <si>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</si>
  <si>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</si>
  <si>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</si>
  <si>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</si>
  <si>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</si>
  <si>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</si>
  <si>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</si>
  <si>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</si>
  <si>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</si>
  <si>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</si>
  <si>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</si>
  <si>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</si>
  <si>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</si>
  <si>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</si>
  <si>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</si>
  <si>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</si>
  <si>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</si>
  <si>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</si>
  <si>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</si>
  <si>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</si>
  <si>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</si>
  <si>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</si>
  <si>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</si>
  <si>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</si>
  <si>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</si>
  <si>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</si>
  <si>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</si>
  <si>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</si>
  <si>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</si>
  <si>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</si>
  <si>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</si>
  <si>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</si>
  <si>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</si>
  <si>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</si>
  <si>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</si>
  <si>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</si>
  <si>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</si>
  <si>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</si>
  <si>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</si>
  <si>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</si>
  <si>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</si>
  <si>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</si>
  <si>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</si>
  <si>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</si>
  <si>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</si>
  <si>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</si>
  <si>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</si>
  <si>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</si>
  <si>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</si>
  <si>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</si>
  <si>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</si>
  <si>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</si>
  <si>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</si>
  <si>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</si>
  <si>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</si>
  <si>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</si>
  <si>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</si>
  <si>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</si>
  <si>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</si>
  <si>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</si>
  <si>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</si>
  <si>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</si>
  <si>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</si>
  <si>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</si>
  <si>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</si>
  <si>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</si>
  <si>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</si>
  <si>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</si>
  <si>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</si>
  <si>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</si>
  <si>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</si>
  <si>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</si>
  <si>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</si>
  <si>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</si>
  <si>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</si>
  <si>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</si>
  <si>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</si>
  <si>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</si>
  <si>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</si>
  <si>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</si>
  <si>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</si>
  <si>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</si>
  <si>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</si>
  <si>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</si>
  <si>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</si>
  <si>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</si>
  <si>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</si>
  <si>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</si>
  <si>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</si>
  <si>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</si>
  <si>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</si>
  <si>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</si>
  <si>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</si>
  <si>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</si>
  <si>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</si>
  <si>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</si>
  <si>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</si>
  <si>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</si>
  <si>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</si>
  <si>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</si>
  <si>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</si>
  <si>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</si>
  <si>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</si>
  <si>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</si>
  <si>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</si>
  <si>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</si>
  <si>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</si>
  <si>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</si>
  <si>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</si>
  <si>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</si>
  <si>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</si>
  <si>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</si>
  <si>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</si>
  <si>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</si>
  <si>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</si>
  <si>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</si>
  <si>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</si>
  <si>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</si>
  <si>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</si>
  <si>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</si>
  <si>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</si>
  <si>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</si>
  <si>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</si>
  <si>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</si>
  <si>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</si>
  <si>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</si>
  <si>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</si>
  <si>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</si>
  <si>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</si>
  <si>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</si>
  <si>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</si>
  <si>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</si>
  <si>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</si>
  <si>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</si>
  <si>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</si>
  <si>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</si>
  <si>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</si>
  <si>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</si>
  <si>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</si>
  <si>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</si>
  <si>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</si>
  <si>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</si>
  <si>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</si>
  <si>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</si>
  <si>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</si>
  <si>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</si>
  <si>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</si>
  <si>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</si>
  <si>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</si>
  <si>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</si>
  <si>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</si>
  <si>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</si>
  <si>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</si>
  <si>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</si>
  <si>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</si>
  <si>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</si>
  <si>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</si>
  <si>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</si>
  <si>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</si>
  <si>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</si>
  <si>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</si>
  <si>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</si>
  <si>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</si>
  <si>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</si>
  <si>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</si>
  <si>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</si>
  <si>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</si>
  <si>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</si>
  <si>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</si>
  <si>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</si>
  <si>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</si>
  <si>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</si>
  <si>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</si>
  <si>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</si>
  <si>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</si>
  <si>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</si>
  <si>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</si>
  <si>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</si>
  <si>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</si>
  <si>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</si>
  <si>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</si>
  <si>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</si>
  <si>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</si>
  <si>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</si>
  <si>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</si>
  <si>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</si>
  <si>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</si>
  <si>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</si>
  <si>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</si>
  <si>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</si>
  <si>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</si>
  <si>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</si>
  <si>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</si>
  <si>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</si>
  <si>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</si>
  <si>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</si>
  <si>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</si>
  <si>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</si>
  <si>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</si>
  <si>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</si>
  <si>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</si>
  <si>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</si>
  <si>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</si>
  <si>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</si>
  <si>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</si>
  <si>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</si>
  <si>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</si>
  <si>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</si>
  <si>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</si>
  <si>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</si>
  <si>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</si>
  <si>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</si>
  <si>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</si>
  <si>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</si>
  <si>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</si>
  <si>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</si>
  <si>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</si>
  <si>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</si>
  <si>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</si>
  <si>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</si>
  <si>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</si>
  <si>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</si>
  <si>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</si>
  <si>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</si>
  <si>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</si>
  <si>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</si>
  <si>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</si>
  <si>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</si>
  <si>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</si>
  <si>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</si>
  <si>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</si>
  <si>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</si>
  <si>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</si>
  <si>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</si>
  <si>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</si>
  <si>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</si>
  <si>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</si>
  <si>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</si>
  <si>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</si>
  <si>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</si>
  <si>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</si>
  <si>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</si>
  <si>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</si>
  <si>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</si>
  <si>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</si>
  <si>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</si>
  <si>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</si>
  <si>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</si>
  <si>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</si>
  <si>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</si>
  <si>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</si>
  <si>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</si>
  <si>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</si>
  <si>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</si>
  <si>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</si>
  <si>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</si>
  <si>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</si>
  <si>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</si>
  <si>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</si>
  <si>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</si>
  <si>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</si>
  <si>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</si>
  <si>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</si>
  <si>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</si>
  <si>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</si>
  <si>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</si>
  <si>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</si>
  <si>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</si>
  <si>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</si>
  <si>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</si>
  <si>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</si>
  <si>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</si>
  <si>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</si>
  <si>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</si>
  <si>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</si>
  <si>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</si>
  <si>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</si>
  <si>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</si>
  <si>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</si>
  <si>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</si>
  <si>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</si>
  <si>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</si>
  <si>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</si>
  <si>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</si>
  <si>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</si>
  <si>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</si>
  <si>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</si>
  <si>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</si>
  <si>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</si>
  <si>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</si>
  <si>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</si>
  <si>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</si>
  <si>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</si>
  <si>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</si>
  <si>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</si>
  <si>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</si>
  <si>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</si>
  <si>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</si>
  <si>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</si>
  <si>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</si>
  <si>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</si>
  <si>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</si>
  <si>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</si>
  <si>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</si>
  <si>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</si>
  <si>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</si>
  <si>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</si>
  <si>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</si>
  <si>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</si>
  <si>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</si>
  <si>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</si>
  <si>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</si>
  <si>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</si>
  <si>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</si>
  <si>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</si>
  <si>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</si>
  <si>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</si>
  <si>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</si>
  <si>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</si>
  <si>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</si>
  <si>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</si>
  <si>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</si>
  <si>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</si>
  <si>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</si>
  <si>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</si>
  <si>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</si>
  <si>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</si>
  <si>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</si>
  <si>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</si>
  <si>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</si>
  <si>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</si>
  <si>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</si>
  <si>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</si>
  <si>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</si>
  <si>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</si>
  <si>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</si>
  <si>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</si>
  <si>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</si>
  <si>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</si>
  <si>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</si>
  <si>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</si>
  <si>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</si>
  <si>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</si>
  <si>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</si>
  <si>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</si>
  <si>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</si>
  <si>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</si>
  <si>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</si>
  <si>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</si>
  <si>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</si>
  <si>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</si>
  <si>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</si>
  <si>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</si>
  <si>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</si>
  <si>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</si>
  <si>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</si>
  <si>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</si>
  <si>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</si>
  <si>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</si>
  <si>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</si>
  <si>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</si>
  <si>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</si>
  <si>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</si>
  <si>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</si>
  <si>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</si>
  <si>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</si>
  <si>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</si>
  <si>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</si>
  <si>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</si>
  <si>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</si>
  <si>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</si>
  <si>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</si>
  <si>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</si>
  <si>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</si>
  <si>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</si>
  <si>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</si>
  <si>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</si>
  <si>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</si>
  <si>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</si>
  <si>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</si>
  <si>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</si>
  <si>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</si>
  <si>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</si>
  <si>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</si>
  <si>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</si>
  <si>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</si>
  <si>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</si>
  <si>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</si>
  <si>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</si>
  <si>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</si>
  <si>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</si>
  <si>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</si>
  <si>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</si>
  <si>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</si>
  <si>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</si>
  <si>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</si>
  <si>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</si>
  <si>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</si>
  <si>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</si>
  <si>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</si>
  <si>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</si>
  <si>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</si>
  <si>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</si>
  <si>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</si>
  <si>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</si>
  <si>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</si>
  <si>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</si>
  <si>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</si>
  <si>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</si>
  <si>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</si>
  <si>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</si>
  <si>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</si>
  <si>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</si>
  <si>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</si>
  <si>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</si>
  <si>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</si>
  <si>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</si>
  <si>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</si>
  <si>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</si>
  <si>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</si>
  <si>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</si>
  <si>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</si>
  <si>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</si>
  <si>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</si>
  <si>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</si>
  <si>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</si>
  <si>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</si>
  <si>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</si>
  <si>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</si>
  <si>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</si>
  <si>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</si>
  <si>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</si>
  <si>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</si>
  <si>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</si>
  <si>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</si>
  <si>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</si>
  <si>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</si>
  <si>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</si>
  <si>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</si>
  <si>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</si>
  <si>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</si>
  <si>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</si>
  <si>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</si>
  <si>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</si>
  <si>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</si>
  <si>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</si>
  <si>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</si>
  <si>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</si>
  <si>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</si>
  <si>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</si>
  <si>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</si>
  <si>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</si>
  <si>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</si>
  <si>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</si>
  <si>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</si>
  <si>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</si>
  <si>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</si>
  <si>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</si>
  <si>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</si>
  <si>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</si>
  <si>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</si>
  <si>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</si>
  <si>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</si>
  <si>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</si>
  <si>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</si>
  <si>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</si>
  <si>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</si>
  <si>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</si>
  <si>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</si>
  <si>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</si>
  <si>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</si>
  <si>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</si>
  <si>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</si>
  <si>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</si>
  <si>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</si>
  <si>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</si>
  <si>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</si>
  <si>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</si>
  <si>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</si>
  <si>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</si>
  <si>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</si>
  <si>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</si>
  <si>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</si>
  <si>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</si>
  <si>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</si>
  <si>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</si>
  <si>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</si>
  <si>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</si>
  <si>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</si>
  <si>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</si>
  <si>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</si>
  <si>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</si>
  <si>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</si>
  <si>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</si>
  <si>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</si>
  <si>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</si>
  <si>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</si>
  <si>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</si>
  <si>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</si>
  <si>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</si>
  <si>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</si>
  <si>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</si>
  <si>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</si>
  <si>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</si>
  <si>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</si>
  <si>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</si>
  <si>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</si>
  <si>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</si>
  <si>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</si>
  <si>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</si>
  <si>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</si>
  <si>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</si>
  <si>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</si>
  <si>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</si>
  <si>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</si>
  <si>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</si>
  <si>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</si>
  <si>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</si>
  <si>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</si>
  <si>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</si>
  <si>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</si>
  <si>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</si>
  <si>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</si>
  <si>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</si>
  <si>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</si>
  <si>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</si>
  <si>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</si>
  <si>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</si>
  <si>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</si>
  <si>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</si>
  <si>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</si>
  <si>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</si>
  <si>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</si>
  <si>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</si>
  <si>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</si>
  <si>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</si>
  <si>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</si>
  <si>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</si>
  <si>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</si>
  <si>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</si>
  <si>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</si>
  <si>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</si>
  <si>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</si>
  <si>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</si>
  <si>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</si>
  <si>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</si>
  <si>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</si>
  <si>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</si>
  <si>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</si>
  <si>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</si>
  <si>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</si>
  <si>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</si>
  <si>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</si>
  <si>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</si>
  <si>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</si>
  <si>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</si>
  <si>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</si>
  <si>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</si>
  <si>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</si>
  <si>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</si>
  <si>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</si>
  <si>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</si>
  <si>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</si>
  <si>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</si>
  <si>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</si>
  <si>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</si>
  <si>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</si>
  <si>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</si>
  <si>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</si>
  <si>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</si>
  <si>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</si>
  <si>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</si>
  <si>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</si>
  <si>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</si>
  <si>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</si>
  <si>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</si>
  <si>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</si>
  <si>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</si>
  <si>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</si>
  <si>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</si>
  <si>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</si>
  <si>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</si>
  <si>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</si>
  <si>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</si>
  <si>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</si>
  <si>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</si>
  <si>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</si>
  <si>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</si>
  <si>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</si>
  <si>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</si>
  <si>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</si>
  <si>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</si>
  <si>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</si>
  <si>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</si>
  <si>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</si>
  <si>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</si>
  <si>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</si>
  <si>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</si>
  <si>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</si>
  <si>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</si>
  <si>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</si>
  <si>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</si>
  <si>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</si>
  <si>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</si>
  <si>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</si>
  <si>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</si>
  <si>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</si>
  <si>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</si>
  <si>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</si>
  <si>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</si>
  <si>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</si>
  <si>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</si>
  <si>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</si>
  <si>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</si>
  <si>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</si>
  <si>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</si>
  <si>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</si>
  <si>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</si>
  <si>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</si>
  <si>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</si>
  <si>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</si>
  <si>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</si>
  <si>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</si>
  <si>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</si>
  <si>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</si>
  <si>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</si>
  <si>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</si>
  <si>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</si>
  <si>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</si>
  <si>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</si>
  <si>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</si>
  <si>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</si>
  <si>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</si>
  <si>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</si>
  <si>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</si>
  <si>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</si>
  <si>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</si>
  <si>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</si>
  <si>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</si>
  <si>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</si>
  <si>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</si>
  <si>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</si>
  <si>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</si>
  <si>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</si>
  <si>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</si>
  <si>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</si>
  <si>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</si>
  <si>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</si>
  <si>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</si>
  <si>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</si>
  <si>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</si>
  <si>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</si>
  <si>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</si>
  <si>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</si>
  <si>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</si>
  <si>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</si>
  <si>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</si>
  <si>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</si>
  <si>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</si>
  <si>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</si>
  <si>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</si>
  <si>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</si>
  <si>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</si>
  <si>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</si>
  <si>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</si>
  <si>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</si>
  <si>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</si>
  <si>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</si>
  <si>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</si>
  <si>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</si>
  <si>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</si>
  <si>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</si>
  <si>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</si>
  <si>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</si>
  <si>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</si>
  <si>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</si>
  <si>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</si>
  <si>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</si>
  <si>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</si>
  <si>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</si>
  <si>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</si>
  <si>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</si>
  <si>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</si>
  <si>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</si>
  <si>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</si>
  <si>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</si>
  <si>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</si>
  <si>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</si>
  <si>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</si>
  <si>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</si>
  <si>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</si>
  <si>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</si>
  <si>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</si>
  <si>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</si>
  <si>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</si>
  <si>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</si>
  <si>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</si>
  <si>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</si>
  <si>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</si>
  <si>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</si>
  <si>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</si>
  <si>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</si>
  <si>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</si>
  <si>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</si>
  <si>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</si>
  <si>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</si>
  <si>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</si>
  <si>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</si>
  <si>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</si>
  <si>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</si>
  <si>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</si>
  <si>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</si>
  <si>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</si>
  <si>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</si>
  <si>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</si>
  <si>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</si>
  <si>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</si>
  <si>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</si>
  <si>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</si>
  <si>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</si>
  <si>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</si>
  <si>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</si>
  <si>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</si>
  <si>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</si>
  <si>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</si>
  <si>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</si>
  <si>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</si>
  <si>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</si>
  <si>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</si>
  <si>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</si>
  <si>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</si>
  <si>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</si>
  <si>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</si>
  <si>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</si>
  <si>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</si>
  <si>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</si>
  <si>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</si>
  <si>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</si>
  <si>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</si>
  <si>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</si>
  <si>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</si>
  <si>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</si>
  <si>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</si>
  <si>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</si>
  <si>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</si>
  <si>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</si>
  <si>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</si>
  <si>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</si>
  <si>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</si>
  <si>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</si>
  <si>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</si>
  <si>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</si>
  <si>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</si>
  <si>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</si>
  <si>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</si>
  <si>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</si>
  <si>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</si>
  <si>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</si>
  <si>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</si>
  <si>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</si>
  <si>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</si>
  <si>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</si>
  <si>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</si>
  <si>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</si>
  <si>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</si>
  <si>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</si>
  <si>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</si>
  <si>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</si>
  <si>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</si>
  <si>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</si>
  <si>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</si>
  <si>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</si>
  <si>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</si>
  <si>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</si>
  <si>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</si>
  <si>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</si>
  <si>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</si>
  <si>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</si>
  <si>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</si>
  <si>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</si>
  <si>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</si>
  <si>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</si>
  <si>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</si>
  <si>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</si>
  <si>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</si>
  <si>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</si>
  <si>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</si>
  <si>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</si>
  <si>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</si>
  <si>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</si>
  <si>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</si>
  <si>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</si>
  <si>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</si>
  <si>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</si>
  <si>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</si>
  <si>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</si>
  <si>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</si>
  <si>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</si>
  <si>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</si>
  <si>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</si>
  <si>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</si>
  <si>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</si>
  <si>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</si>
  <si>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</si>
  <si>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</si>
  <si>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</si>
  <si>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</si>
  <si>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</si>
  <si>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</si>
  <si>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</si>
  <si>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</si>
  <si>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</si>
  <si>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</si>
  <si>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</si>
  <si>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</si>
  <si>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</si>
  <si>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</si>
  <si>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</si>
  <si>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</si>
  <si>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</si>
  <si>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</si>
  <si>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</si>
  <si>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</si>
  <si>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</si>
  <si>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</si>
  <si>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</si>
  <si>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</si>
  <si>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</si>
  <si>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</si>
  <si>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</si>
  <si>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</si>
  <si>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</si>
  <si>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</si>
  <si>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</si>
  <si>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</si>
  <si>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</si>
  <si>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</si>
  <si>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</si>
  <si>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</si>
  <si>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</si>
  <si>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</si>
  <si>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</si>
  <si>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</si>
  <si>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</si>
  <si>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</si>
  <si>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</si>
  <si>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</si>
  <si>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</si>
  <si>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</si>
  <si>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</si>
  <si>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</si>
  <si>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</si>
  <si>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</si>
  <si>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</si>
  <si>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</si>
  <si>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</si>
  <si>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</si>
  <si>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</si>
  <si>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</si>
  <si>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</si>
  <si>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</si>
  <si>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</si>
  <si>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</si>
  <si>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</si>
  <si>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</si>
  <si>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</si>
  <si>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</si>
  <si>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</si>
  <si>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</si>
  <si>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</si>
  <si>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</si>
  <si>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</si>
  <si>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</si>
  <si>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</si>
  <si>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</si>
  <si>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</si>
  <si>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</si>
  <si>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</si>
  <si>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</si>
  <si>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</si>
  <si>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</si>
  <si>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</si>
  <si>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</si>
  <si>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</si>
  <si>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</si>
  <si>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</si>
  <si>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</si>
  <si>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</si>
  <si>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</si>
  <si>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</si>
  <si>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</si>
  <si>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</si>
  <si>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</si>
  <si>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</si>
  <si>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</si>
  <si>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</si>
  <si>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</si>
  <si>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</si>
  <si>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</si>
  <si>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</si>
  <si>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</si>
  <si>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</si>
  <si>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</si>
  <si>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</si>
  <si>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</si>
  <si>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</si>
  <si>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</si>
  <si>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</si>
  <si>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</si>
  <si>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</si>
  <si>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</si>
  <si>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</si>
  <si>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</si>
  <si>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</si>
  <si>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</si>
  <si>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</si>
  <si>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</si>
  <si>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</si>
  <si>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</si>
  <si>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</si>
  <si>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</si>
  <si>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</si>
  <si>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</si>
  <si>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</si>
  <si>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</si>
  <si>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</si>
  <si>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</si>
  <si>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</si>
  <si>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</si>
  <si>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</si>
  <si>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</si>
  <si>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</si>
  <si>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</si>
  <si>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</si>
  <si>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</si>
  <si>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</si>
  <si>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</si>
  <si>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</si>
  <si>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</si>
  <si>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</si>
  <si>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</si>
  <si>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</si>
  <si>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</si>
  <si>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</si>
  <si>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</si>
  <si>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</si>
  <si>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</si>
  <si>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</si>
  <si>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</si>
  <si>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</si>
  <si>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</si>
  <si>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</si>
  <si>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</si>
  <si>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</si>
  <si>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</si>
  <si>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</si>
  <si>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</si>
  <si>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</si>
  <si>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</si>
  <si>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</si>
  <si>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</si>
  <si>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</si>
  <si>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</si>
  <si>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</si>
  <si>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</si>
  <si>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</si>
  <si>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</si>
  <si>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</si>
  <si>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</si>
  <si>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</si>
  <si>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</si>
  <si>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</si>
  <si>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</si>
  <si>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</si>
  <si>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</si>
  <si>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</si>
  <si>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</si>
  <si>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</si>
  <si>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</si>
  <si>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</si>
  <si>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</si>
  <si>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</si>
  <si>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</si>
  <si>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</si>
  <si>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</si>
  <si>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</si>
  <si>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</si>
  <si>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</si>
  <si>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</si>
  <si>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</si>
  <si>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</si>
  <si>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</si>
  <si>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</si>
  <si>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</si>
  <si>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</si>
  <si>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</si>
  <si>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</si>
  <si>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</si>
  <si>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</si>
  <si>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</si>
  <si>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</si>
  <si>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</si>
  <si>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</si>
  <si>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</si>
  <si>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</si>
  <si>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</si>
  <si>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</si>
  <si>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</si>
  <si>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</si>
  <si>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</si>
  <si>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</si>
  <si>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</si>
  <si>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</si>
  <si>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</si>
  <si>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</si>
  <si>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</si>
  <si>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</si>
  <si>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</si>
  <si>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</si>
  <si>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</si>
  <si>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</si>
  <si>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</si>
  <si>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</si>
  <si>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</si>
  <si>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</si>
  <si>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</si>
  <si>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</si>
  <si>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</si>
  <si>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</si>
  <si>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</si>
  <si>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</si>
  <si>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</si>
  <si>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</si>
  <si>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</si>
  <si>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</si>
  <si>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</si>
  <si>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</si>
  <si>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</si>
  <si>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</si>
  <si>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</si>
  <si>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</si>
  <si>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</si>
  <si>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</si>
  <si>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</si>
  <si>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</si>
  <si>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</si>
  <si>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</si>
  <si>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</si>
  <si>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</si>
  <si>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</si>
  <si>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</si>
  <si>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</si>
  <si>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</si>
  <si>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</si>
  <si>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</si>
  <si>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</si>
  <si>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</si>
  <si>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</si>
  <si>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</si>
  <si>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</si>
  <si>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</si>
  <si>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</si>
  <si>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</si>
  <si>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</si>
  <si>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</si>
  <si>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</si>
  <si>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</si>
  <si>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</si>
  <si>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</si>
  <si>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</si>
  <si>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</si>
  <si>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</si>
  <si>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</si>
  <si>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</si>
  <si>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</si>
  <si>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</si>
  <si>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</si>
  <si>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</si>
  <si>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</si>
  <si>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</si>
  <si>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</si>
  <si>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</si>
  <si>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</si>
  <si>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</si>
  <si>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</si>
  <si>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</si>
  <si>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</si>
  <si>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</si>
  <si>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</si>
  <si>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</si>
  <si>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</si>
  <si>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</si>
  <si>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</si>
  <si>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</si>
  <si>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</si>
  <si>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</si>
  <si>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</si>
  <si>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</si>
  <si>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</si>
  <si>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</si>
  <si>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</si>
  <si>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</si>
  <si>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</si>
  <si>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</si>
  <si>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</si>
  <si>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</si>
  <si>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</si>
  <si>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</si>
  <si>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</si>
  <si>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</si>
  <si>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</si>
  <si>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</si>
  <si>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</si>
  <si>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</si>
  <si>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</si>
  <si>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</si>
  <si>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</si>
  <si>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</si>
  <si>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</si>
  <si>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</si>
  <si>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</si>
  <si>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</si>
  <si>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</si>
  <si>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</si>
  <si>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</si>
  <si>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</si>
  <si>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</si>
  <si>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</si>
  <si>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</si>
  <si>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</si>
  <si>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</si>
  <si>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</si>
  <si>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</si>
  <si>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</si>
  <si>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</si>
  <si>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</si>
  <si>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</si>
  <si>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</si>
  <si>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</si>
  <si>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</si>
  <si>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</si>
  <si>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</si>
  <si>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</si>
  <si>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</si>
  <si>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</si>
  <si>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</si>
  <si>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</si>
  <si>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</si>
  <si>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</si>
  <si>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</si>
  <si>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</si>
  <si>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</si>
  <si>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</si>
  <si>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</si>
  <si>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</si>
  <si>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</si>
  <si>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</si>
  <si>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</si>
  <si>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</si>
  <si>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</si>
  <si>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</si>
  <si>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</si>
  <si>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</si>
  <si>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</si>
  <si>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</si>
  <si>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</si>
  <si>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</si>
  <si>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</si>
  <si>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</si>
  <si>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</si>
  <si>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</si>
  <si>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</si>
  <si>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</si>
  <si>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</si>
  <si>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</si>
  <si>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</si>
  <si>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</si>
  <si>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</si>
  <si>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</si>
  <si>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</si>
  <si>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</si>
  <si>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</si>
  <si>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</si>
  <si>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</si>
  <si>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</si>
  <si>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</si>
  <si>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</si>
  <si>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</si>
  <si>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</si>
  <si>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</si>
  <si>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</si>
  <si>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</si>
  <si>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</si>
  <si>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</si>
  <si>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</si>
  <si>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</si>
  <si>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</si>
  <si>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</si>
  <si>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</si>
  <si>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</si>
  <si>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</si>
  <si>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</si>
  <si>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</si>
  <si>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</si>
  <si>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</si>
  <si>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</si>
  <si>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</si>
  <si>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</si>
  <si>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</si>
  <si>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</si>
  <si>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</si>
  <si>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</si>
  <si>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</si>
  <si>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</si>
  <si>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</si>
  <si>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</si>
  <si>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</si>
  <si>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</si>
  <si>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</si>
  <si>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</si>
  <si>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</si>
  <si>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</si>
  <si>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</si>
  <si>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</si>
  <si>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</si>
  <si>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</si>
  <si>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</si>
  <si>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</si>
  <si>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</si>
  <si>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</si>
  <si>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</si>
  <si>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</si>
  <si>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</si>
  <si>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</si>
  <si>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</si>
  <si>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</si>
  <si>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</si>
  <si>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</si>
  <si>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</si>
  <si>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</si>
  <si>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</si>
  <si>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</si>
  <si>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</si>
  <si>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</si>
  <si>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</si>
  <si>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</si>
  <si>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</si>
  <si>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</si>
  <si>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</si>
  <si>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</si>
  <si>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</si>
  <si>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</si>
  <si>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</si>
  <si>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</si>
  <si>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</si>
  <si>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</si>
  <si>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</si>
  <si>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</si>
  <si>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</si>
  <si>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</si>
  <si>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</si>
  <si>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</si>
  <si>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</si>
  <si>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</si>
  <si>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</si>
  <si>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</si>
  <si>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</si>
  <si>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</si>
  <si>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</si>
  <si>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</si>
  <si>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</si>
  <si>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</si>
  <si>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</si>
  <si>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</si>
  <si>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</si>
  <si>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</si>
  <si>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</si>
  <si>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</si>
  <si>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</si>
  <si>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</si>
  <si>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</si>
  <si>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</si>
  <si>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</si>
  <si>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</si>
  <si>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</si>
  <si>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</si>
  <si>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</si>
  <si>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</si>
  <si>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</si>
  <si>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</si>
  <si>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</si>
  <si>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</si>
  <si>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</si>
  <si>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</si>
  <si>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</si>
  <si>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</si>
  <si>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</si>
  <si>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</si>
  <si>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</si>
  <si>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</si>
  <si>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</si>
  <si>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</si>
  <si>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</si>
  <si>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</si>
  <si>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</si>
  <si>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</si>
  <si>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</si>
  <si>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</si>
  <si>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</si>
  <si>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</si>
  <si>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</si>
  <si>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</si>
  <si>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</si>
  <si>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</si>
  <si>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</si>
  <si>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</si>
  <si>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</si>
  <si>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</si>
  <si>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</si>
  <si>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</si>
  <si>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</si>
  <si>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</si>
  <si>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</si>
  <si>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</si>
  <si>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</si>
  <si>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</si>
  <si>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</si>
  <si>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</si>
  <si>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</si>
  <si>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</si>
  <si>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</si>
  <si>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</si>
  <si>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</si>
  <si>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</si>
  <si>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</si>
  <si>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</si>
  <si>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</si>
  <si>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</si>
  <si>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</si>
  <si>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</si>
  <si>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</si>
  <si>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</si>
  <si>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</si>
  <si>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</si>
  <si>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</si>
  <si>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</si>
  <si>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</si>
  <si>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</si>
  <si>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</si>
  <si>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</si>
  <si>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</si>
  <si>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</si>
  <si>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</si>
  <si>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</si>
  <si>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</si>
  <si>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</si>
  <si>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</si>
  <si>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</si>
  <si>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</si>
  <si>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</si>
  <si>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</si>
  <si>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</si>
  <si>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</si>
  <si>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</si>
  <si>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</si>
  <si>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</si>
  <si>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</si>
  <si>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</si>
  <si>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</si>
  <si>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</si>
  <si>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</si>
  <si>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</si>
  <si>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</si>
  <si>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</si>
  <si>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</si>
  <si>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</si>
  <si>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</si>
  <si>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</si>
  <si>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</si>
  <si>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</si>
  <si>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</si>
  <si>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</si>
  <si>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</si>
  <si>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</si>
  <si>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</si>
  <si>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</si>
  <si>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</si>
  <si>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</si>
  <si>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</si>
  <si>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</si>
  <si>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</si>
  <si>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</si>
  <si>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</si>
  <si>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</si>
  <si>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</si>
  <si>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</si>
  <si>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</si>
  <si>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</si>
  <si>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</si>
  <si>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</si>
  <si>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</si>
  <si>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</si>
  <si>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</si>
  <si>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</si>
  <si>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</si>
  <si>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</si>
  <si>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</si>
  <si>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</si>
  <si>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</si>
  <si>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</si>
  <si>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</si>
  <si>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</si>
  <si>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</si>
  <si>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</si>
  <si>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</si>
  <si>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</si>
  <si>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</si>
  <si>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</si>
  <si>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</si>
  <si>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</si>
  <si>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</si>
  <si>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</si>
  <si>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</si>
  <si>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</si>
  <si>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</si>
  <si>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</si>
  <si>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</si>
  <si>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</si>
  <si>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</si>
  <si>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</si>
  <si>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</si>
  <si>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</si>
  <si>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</si>
  <si>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</si>
  <si>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</si>
  <si>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</si>
  <si>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</si>
  <si>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</si>
  <si>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</si>
  <si>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</si>
  <si>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</si>
  <si>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</si>
  <si>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</si>
  <si>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</si>
  <si>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</si>
  <si>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</si>
  <si>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</si>
  <si>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</si>
  <si>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</si>
  <si>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</si>
  <si>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</si>
  <si>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</si>
  <si>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</si>
  <si>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</si>
  <si>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</si>
  <si>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</si>
  <si>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</si>
  <si>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</si>
  <si>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</si>
  <si>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</si>
  <si>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</si>
  <si>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</si>
  <si>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</si>
  <si>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</si>
  <si>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</si>
  <si>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</si>
  <si>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</si>
  <si>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</si>
  <si>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</si>
  <si>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</si>
  <si>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</si>
  <si>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</si>
  <si>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</si>
  <si>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</si>
  <si>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</si>
  <si>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</si>
  <si>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</si>
  <si>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</si>
  <si>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</si>
  <si>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</si>
  <si>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</si>
  <si>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</si>
  <si>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</si>
  <si>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</si>
  <si>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</si>
  <si>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</si>
  <si>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</si>
  <si>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</si>
  <si>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</si>
  <si>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</si>
  <si>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</si>
  <si>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</si>
  <si>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</si>
  <si>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</si>
  <si>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</si>
  <si>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</si>
  <si>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</si>
  <si>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</si>
  <si>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</si>
  <si>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</si>
  <si>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</si>
  <si>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</si>
  <si>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</si>
  <si>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</si>
  <si>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</si>
  <si>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</si>
  <si>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</si>
  <si>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</si>
  <si>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</si>
  <si>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</si>
  <si>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</si>
  <si>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</si>
  <si>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</si>
  <si>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</si>
  <si>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</si>
  <si>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</si>
  <si>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</si>
  <si>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</si>
  <si>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</si>
  <si>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</si>
  <si>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</si>
  <si>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</si>
  <si>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</si>
  <si>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</si>
  <si>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</si>
  <si>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</si>
  <si>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</si>
  <si>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</si>
  <si>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</si>
  <si>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</si>
  <si>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</si>
  <si>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</si>
  <si>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</si>
  <si>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</si>
  <si>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</si>
  <si>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</si>
  <si>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</si>
  <si>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</si>
  <si>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</si>
  <si>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</si>
  <si>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</si>
  <si>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</si>
  <si>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</si>
  <si>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</si>
  <si>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</si>
  <si>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</si>
  <si>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</si>
  <si>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</si>
  <si>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</si>
  <si>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</si>
  <si>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</si>
  <si>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</si>
  <si>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</si>
  <si>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</si>
  <si>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</si>
  <si>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</si>
  <si>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</si>
  <si>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</si>
  <si>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</si>
  <si>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</si>
  <si>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</si>
  <si>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</si>
  <si>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</si>
  <si>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</si>
  <si>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</si>
  <si>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</si>
  <si>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</si>
  <si>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</si>
  <si>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</si>
  <si>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</si>
  <si>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</si>
  <si>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</si>
  <si>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</si>
  <si>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</si>
  <si>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</si>
  <si>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</si>
  <si>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</si>
  <si>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</si>
  <si>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</si>
  <si>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</si>
  <si>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</si>
  <si>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</si>
  <si>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</si>
  <si>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</si>
  <si>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</si>
  <si>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</si>
  <si>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</si>
  <si>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</si>
  <si>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</si>
  <si>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</si>
  <si>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</si>
  <si>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</si>
  <si>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</si>
  <si>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</si>
  <si>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</si>
  <si>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</si>
  <si>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</si>
  <si>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</si>
  <si>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</si>
  <si>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</si>
  <si>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</si>
  <si>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</si>
  <si>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</si>
  <si>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</si>
  <si>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</si>
  <si>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</si>
  <si>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</si>
  <si>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</si>
  <si>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</si>
  <si>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</si>
  <si>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</si>
  <si>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</si>
  <si>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</si>
  <si>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</si>
  <si>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</si>
  <si>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</si>
  <si>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</si>
  <si>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</si>
  <si>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</si>
  <si>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</si>
  <si>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</si>
  <si>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</si>
  <si>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</si>
  <si>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</si>
  <si>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</si>
  <si>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</si>
  <si>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</si>
  <si>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</si>
  <si>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</si>
  <si>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</si>
  <si>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</si>
  <si>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</si>
  <si>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</si>
  <si>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</si>
  <si>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</si>
  <si>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</si>
  <si>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</si>
  <si>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</si>
  <si>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</si>
  <si>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</si>
  <si>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</si>
  <si>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</si>
  <si>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</si>
  <si>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</si>
  <si>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</si>
  <si>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</si>
  <si>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</si>
  <si>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</si>
  <si>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</si>
  <si>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</si>
  <si>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</si>
  <si>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</si>
  <si>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</si>
  <si>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</si>
  <si>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</si>
  <si>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</si>
  <si>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</si>
  <si>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</si>
  <si>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</si>
  <si>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</si>
  <si>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</si>
  <si>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</si>
  <si>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</si>
  <si>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</si>
  <si>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</si>
  <si>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</si>
  <si>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</si>
  <si>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</si>
  <si>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</si>
  <si>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</si>
  <si>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</si>
  <si>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</si>
  <si>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</si>
  <si>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</si>
  <si>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</si>
  <si>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</si>
  <si>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</si>
  <si>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</si>
  <si>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</si>
  <si>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</si>
  <si>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</si>
  <si>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</si>
  <si>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</si>
  <si>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</si>
  <si>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</si>
  <si>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</si>
  <si>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</si>
  <si>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</si>
  <si>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</si>
  <si>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</si>
  <si>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</si>
  <si>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</si>
  <si>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</si>
  <si>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</si>
  <si>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</si>
  <si>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</si>
  <si>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</si>
  <si>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</si>
  <si>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</si>
  <si>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</si>
  <si>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</si>
  <si>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</si>
  <si>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</si>
  <si>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</si>
  <si>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</si>
  <si>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</si>
  <si>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</si>
  <si>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</si>
  <si>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</si>
  <si>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</si>
  <si>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</si>
  <si>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</si>
  <si>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</si>
  <si>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</si>
  <si>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</si>
  <si>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</si>
  <si>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</si>
  <si>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</si>
  <si>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</si>
  <si>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</si>
  <si>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</si>
  <si>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</si>
  <si>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</si>
  <si>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</si>
  <si>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</si>
  <si>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</si>
  <si>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</si>
  <si>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</si>
  <si>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</si>
  <si>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</si>
  <si>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</si>
  <si>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</si>
  <si>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</si>
  <si>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</si>
  <si>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</si>
  <si>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</si>
  <si>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</si>
  <si>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</si>
  <si>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</si>
  <si>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</si>
  <si>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</si>
  <si>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</si>
  <si>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</si>
  <si>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</si>
  <si>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</si>
  <si>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</si>
  <si>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</si>
  <si>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</si>
  <si>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</si>
  <si>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</si>
  <si>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</si>
  <si>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</si>
  <si>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</si>
  <si>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</si>
  <si>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</si>
  <si>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</si>
  <si>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</si>
  <si>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</si>
  <si>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</si>
  <si>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</si>
  <si>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</si>
  <si>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</si>
  <si>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</si>
  <si>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</si>
  <si>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</si>
  <si>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</si>
  <si>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</si>
  <si>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</si>
  <si>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</si>
  <si>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</si>
  <si>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</si>
  <si>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</si>
  <si>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</si>
  <si>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</si>
  <si>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</si>
  <si>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</si>
  <si>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</si>
  <si>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</si>
  <si>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</si>
  <si>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</si>
  <si>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</si>
  <si>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</si>
  <si>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</si>
  <si>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</si>
  <si>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</si>
  <si>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</si>
  <si>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</si>
  <si>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</si>
  <si>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</si>
  <si>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</si>
  <si>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</si>
  <si>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</si>
  <si>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</si>
  <si>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</si>
  <si>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</si>
  <si>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</si>
  <si>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</si>
  <si>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</si>
  <si>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</si>
  <si>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</si>
  <si>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</si>
  <si>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</si>
  <si>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</si>
  <si>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</si>
  <si>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</si>
  <si>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</si>
  <si>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</si>
  <si>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</si>
  <si>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</si>
  <si>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</si>
  <si>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</si>
  <si>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</si>
  <si>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</si>
  <si>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</si>
  <si>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</si>
  <si>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</si>
  <si>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</si>
  <si>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</si>
  <si>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</si>
  <si>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</si>
  <si>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</si>
  <si>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</si>
  <si>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</si>
  <si>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</si>
  <si>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</si>
  <si>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</si>
  <si>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</si>
  <si>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</si>
  <si>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</si>
  <si>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</si>
  <si>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</si>
  <si>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</si>
  <si>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</si>
  <si>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</si>
  <si>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</si>
  <si>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</si>
  <si>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</si>
  <si>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</si>
  <si>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</si>
  <si>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</si>
  <si>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</si>
  <si>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</si>
  <si>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</si>
  <si>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</si>
  <si>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</si>
  <si>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</si>
  <si>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</si>
  <si>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</si>
  <si>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</si>
  <si>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</si>
  <si>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</si>
  <si>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</si>
  <si>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</si>
  <si>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</si>
  <si>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</si>
  <si>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</si>
  <si>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</si>
  <si>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</si>
  <si>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</si>
  <si>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</si>
  <si>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</si>
  <si>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</si>
  <si>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</si>
  <si>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</si>
  <si>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</si>
  <si>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</si>
  <si>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</si>
  <si>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</si>
  <si>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</si>
  <si>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</si>
  <si>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</si>
  <si>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</si>
  <si>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</si>
  <si>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</si>
  <si>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</si>
  <si>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</si>
  <si>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</si>
  <si>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</si>
  <si>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</si>
  <si>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</si>
  <si>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</si>
  <si>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</si>
  <si>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</si>
  <si>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</si>
  <si>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</si>
  <si>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</si>
  <si>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</si>
  <si>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</si>
  <si>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</si>
  <si>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</si>
  <si>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</si>
  <si>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</si>
  <si>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</si>
  <si>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</si>
  <si>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</si>
  <si>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</si>
  <si>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</si>
  <si>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</si>
  <si>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</si>
  <si>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</si>
  <si>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</si>
  <si>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</si>
  <si>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</si>
  <si>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</si>
  <si>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</si>
  <si>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</si>
  <si>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</si>
  <si>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</si>
  <si>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</si>
  <si>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</si>
  <si>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</si>
  <si>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</si>
  <si>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</si>
  <si>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</si>
  <si>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</si>
  <si>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</si>
  <si>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</si>
  <si>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</si>
  <si>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</si>
  <si>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</si>
  <si>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</si>
  <si>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</si>
  <si>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</si>
  <si>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</si>
  <si>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</si>
  <si>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</si>
  <si>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</si>
  <si>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</si>
  <si>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</si>
  <si>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</si>
  <si>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</si>
  <si>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</si>
  <si>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</si>
  <si>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</si>
  <si>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</si>
  <si>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</si>
  <si>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</si>
  <si>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</si>
  <si>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</si>
  <si>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</si>
  <si>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</si>
  <si>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</si>
  <si>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</si>
  <si>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</si>
  <si>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</si>
  <si>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</si>
  <si>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</si>
  <si>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</si>
  <si>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</si>
  <si>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</si>
  <si>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</si>
  <si>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</si>
  <si>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</si>
  <si>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</si>
  <si>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</si>
  <si>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</si>
  <si>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</si>
  <si>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</si>
  <si>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</si>
  <si>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</si>
  <si>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</si>
  <si>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</si>
  <si>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</si>
  <si>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</si>
  <si>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</si>
  <si>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</si>
  <si>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</si>
  <si>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</si>
  <si>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</si>
  <si>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</si>
  <si>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</si>
  <si>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</si>
  <si>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</si>
  <si>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</si>
  <si>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</si>
  <si>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</si>
  <si>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</si>
  <si>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</si>
  <si>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</si>
  <si>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</si>
  <si>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</si>
  <si>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</si>
  <si>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</si>
  <si>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</si>
  <si>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</si>
  <si>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</si>
  <si>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</si>
  <si>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</si>
  <si>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</si>
  <si>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</si>
  <si>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</si>
  <si>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</si>
  <si>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</si>
  <si>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</si>
  <si>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</si>
  <si>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</si>
  <si>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</si>
  <si>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</si>
  <si>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</si>
  <si>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</si>
  <si>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</si>
  <si>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</si>
  <si>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</si>
  <si>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</si>
  <si>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</si>
  <si>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</si>
  <si>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</si>
  <si>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</si>
  <si>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</si>
  <si>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</si>
  <si>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</si>
  <si>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</si>
  <si>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</si>
  <si>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</si>
  <si>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</si>
  <si>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</si>
  <si>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</si>
  <si>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</si>
  <si>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</si>
  <si>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</si>
  <si>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</si>
  <si>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</si>
  <si>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</si>
  <si>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</si>
  <si>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</si>
  <si>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</si>
  <si>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</si>
  <si>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</si>
  <si>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</si>
  <si>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</si>
  <si>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</si>
  <si>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</si>
  <si>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</si>
  <si>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</si>
  <si>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</si>
  <si>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</si>
  <si>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</si>
  <si>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</si>
  <si>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</si>
  <si>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</si>
  <si>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</si>
  <si>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</si>
  <si>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</si>
  <si>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</si>
  <si>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</si>
  <si>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</si>
  <si>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</si>
  <si>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</si>
  <si>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</si>
  <si>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</si>
  <si>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</si>
  <si>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</si>
  <si>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</si>
  <si>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</si>
  <si>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</si>
  <si>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</si>
  <si>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</si>
  <si>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</si>
  <si>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</si>
  <si>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</si>
  <si>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</si>
  <si>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</si>
  <si>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</si>
  <si>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</si>
  <si>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</si>
  <si>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</si>
  <si>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</si>
  <si>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</si>
  <si>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</si>
  <si>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</si>
  <si>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</si>
  <si>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</si>
  <si>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</si>
  <si>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</si>
  <si>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</si>
  <si>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</si>
  <si>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</si>
  <si>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</si>
  <si>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</si>
  <si>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</si>
  <si>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</si>
  <si>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</si>
  <si>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</si>
  <si>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</si>
  <si>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</si>
  <si>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</si>
  <si>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</si>
  <si>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</si>
  <si>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</si>
  <si>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</si>
  <si>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</si>
  <si>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</si>
  <si>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</si>
  <si>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</si>
  <si>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</si>
  <si>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</si>
  <si>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</si>
  <si>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</si>
  <si>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</si>
  <si>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</si>
  <si>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</si>
  <si>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</si>
  <si>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</si>
  <si>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</si>
  <si>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</si>
  <si>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</si>
  <si>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</si>
  <si>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</si>
  <si>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</si>
  <si>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</si>
  <si>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</si>
  <si>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</si>
  <si>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</si>
  <si>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</si>
  <si>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</si>
  <si>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</si>
  <si>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</si>
  <si>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</si>
  <si>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</si>
  <si>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</si>
  <si>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</si>
  <si>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</si>
  <si>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</si>
  <si>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</si>
  <si>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</si>
  <si>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</si>
  <si>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</si>
  <si>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</si>
  <si>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</si>
  <si>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</si>
  <si>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</si>
  <si>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</si>
  <si>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</si>
  <si>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</si>
  <si>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</si>
  <si>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</si>
  <si>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</si>
  <si>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</si>
  <si>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</si>
  <si>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</si>
  <si>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</si>
  <si>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</si>
  <si>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</si>
  <si>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</si>
  <si>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</si>
  <si>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</si>
  <si>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</si>
  <si>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</si>
  <si>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</si>
  <si>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</si>
  <si>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</si>
  <si>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</si>
  <si>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</si>
  <si>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</si>
  <si>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</si>
  <si>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</si>
  <si>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</si>
  <si>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</si>
  <si>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</si>
  <si>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</si>
  <si>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</si>
  <si>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</si>
  <si>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</si>
  <si>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</si>
  <si>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</si>
  <si>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</si>
  <si>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</si>
  <si>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</si>
  <si>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</si>
  <si>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</si>
  <si>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</si>
  <si>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</si>
  <si>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</si>
  <si>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</si>
  <si>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</si>
  <si>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</si>
  <si>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</si>
  <si>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</si>
  <si>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</si>
  <si>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</si>
  <si>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</si>
  <si>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</si>
  <si>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</si>
  <si>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</si>
  <si>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</si>
  <si>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</si>
  <si>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</si>
  <si>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</si>
  <si>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</si>
  <si>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</si>
  <si>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</si>
  <si>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</si>
  <si>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</si>
  <si>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</si>
  <si>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</si>
  <si>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</si>
  <si>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</si>
  <si>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</si>
  <si>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</si>
  <si>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</si>
  <si>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</si>
  <si>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</si>
  <si>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</si>
  <si>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</si>
  <si>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</si>
  <si>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</si>
  <si>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</si>
  <si>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</si>
  <si>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</si>
  <si>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</si>
  <si>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</si>
  <si>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</si>
  <si>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</si>
  <si>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</si>
  <si>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</si>
  <si>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</si>
  <si>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</si>
  <si>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</si>
  <si>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</si>
  <si>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</si>
  <si>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</si>
  <si>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</si>
  <si>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</si>
  <si>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</si>
  <si>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</si>
  <si>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</si>
  <si>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</si>
  <si>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</si>
  <si>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</si>
  <si>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</si>
  <si>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</si>
  <si>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</si>
  <si>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</si>
  <si>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</si>
  <si>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</si>
  <si>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</si>
  <si>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</si>
  <si>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</si>
  <si>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</si>
  <si>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</si>
  <si>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</si>
  <si>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</si>
  <si>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</si>
  <si>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</si>
  <si>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</si>
  <si>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</si>
  <si>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</si>
  <si>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</si>
  <si>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</si>
  <si>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</si>
  <si>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</si>
  <si>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</si>
  <si>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</si>
  <si>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</si>
  <si>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</si>
  <si>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</si>
  <si>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</si>
  <si>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</si>
  <si>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</si>
  <si>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</si>
  <si>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</si>
  <si>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</si>
  <si>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</si>
  <si>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</si>
  <si>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</si>
  <si>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</si>
  <si>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</si>
  <si>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</si>
  <si>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</si>
  <si>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</si>
  <si>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</si>
  <si>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</si>
  <si>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</si>
  <si>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</si>
  <si>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</si>
  <si>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</si>
  <si>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</si>
  <si>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</si>
  <si>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</si>
  <si>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</si>
  <si>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</si>
  <si>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</si>
  <si>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</si>
  <si>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</si>
  <si>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</si>
  <si>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</si>
  <si>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</si>
  <si>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</si>
  <si>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</si>
  <si>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</si>
  <si>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</si>
  <si>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</si>
  <si>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</si>
  <si>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</si>
  <si>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</si>
  <si>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</si>
  <si>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</si>
  <si>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</si>
  <si>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</si>
  <si>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</si>
  <si>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</si>
  <si>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</si>
  <si>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</si>
  <si>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</si>
  <si>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</si>
  <si>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</si>
  <si>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</si>
  <si>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</si>
  <si>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</si>
  <si>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</si>
  <si>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</si>
  <si>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</si>
  <si>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</si>
  <si>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</si>
  <si>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</si>
  <si>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</si>
  <si>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</si>
  <si>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</si>
  <si>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</si>
  <si>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</si>
  <si>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</si>
  <si>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</si>
  <si>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</si>
  <si>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</si>
  <si>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</si>
  <si>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</si>
  <si>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</si>
  <si>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</si>
  <si>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</si>
  <si>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</si>
  <si>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</si>
  <si>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</si>
  <si>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</si>
  <si>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</si>
  <si>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</si>
  <si>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</si>
  <si>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</si>
  <si>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</si>
  <si>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</si>
  <si>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</si>
  <si>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</si>
  <si>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</si>
  <si>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</si>
  <si>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</si>
  <si>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</si>
  <si>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</si>
  <si>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</si>
  <si>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</si>
  <si>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</si>
  <si>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</si>
  <si>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</si>
  <si>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</si>
  <si>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</si>
  <si>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</si>
  <si>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</si>
  <si>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</si>
  <si>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</si>
  <si>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</si>
  <si>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</si>
  <si>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</si>
  <si>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</si>
  <si>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</si>
  <si>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</si>
  <si>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</si>
  <si>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</si>
  <si>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</si>
  <si>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</si>
  <si>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</si>
  <si>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</si>
  <si>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</si>
  <si>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</si>
  <si>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</si>
  <si>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</si>
  <si>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</si>
  <si>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</si>
  <si>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</si>
  <si>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</si>
  <si>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</si>
  <si>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</si>
  <si>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</si>
  <si>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</si>
  <si>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</si>
  <si>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</si>
  <si>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</si>
  <si>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</si>
  <si>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</si>
  <si>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</si>
  <si>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</si>
  <si>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</si>
  <si>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</si>
  <si>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</si>
  <si>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</si>
  <si>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</si>
  <si>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</si>
  <si>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</si>
  <si>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</si>
  <si>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</si>
  <si>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</si>
  <si>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</si>
  <si>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</si>
  <si>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</si>
  <si>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</si>
  <si>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</si>
  <si>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</si>
  <si>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</si>
  <si>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</si>
  <si>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</si>
  <si>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</si>
  <si>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</si>
  <si>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</si>
  <si>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</si>
  <si>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</si>
  <si>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</si>
  <si>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</si>
  <si>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</si>
  <si>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</si>
  <si>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</si>
  <si>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</si>
  <si>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</si>
  <si>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</si>
  <si>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</si>
  <si>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</si>
  <si>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</si>
  <si>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</si>
  <si>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</si>
  <si>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</si>
  <si>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</si>
  <si>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</si>
  <si>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</si>
  <si>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</si>
  <si>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</si>
  <si>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</si>
  <si>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</si>
  <si>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</si>
  <si>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</si>
  <si>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</si>
  <si>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</si>
  <si>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</si>
  <si>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</si>
  <si>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</si>
  <si>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</si>
  <si>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</si>
  <si>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</si>
  <si>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</si>
  <si>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</si>
  <si>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</si>
  <si>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</si>
  <si>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</si>
  <si>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</si>
  <si>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</si>
  <si>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</si>
  <si>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</si>
  <si>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</si>
  <si>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</si>
  <si>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</si>
  <si>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</si>
  <si>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</si>
  <si>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</si>
  <si>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</si>
  <si>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</si>
  <si>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</si>
  <si>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</si>
  <si>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</si>
  <si>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</si>
  <si>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</si>
  <si>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</si>
  <si>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</si>
  <si>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</si>
  <si>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</si>
  <si>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</si>
  <si>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</si>
  <si>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</si>
  <si>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</si>
  <si>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</si>
  <si>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</si>
  <si>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</si>
  <si>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</si>
  <si>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</si>
  <si>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</si>
  <si>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</si>
  <si>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</si>
  <si>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</si>
  <si>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</si>
  <si>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</si>
  <si>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</si>
  <si>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</si>
  <si>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</si>
  <si>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</si>
  <si>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</si>
  <si>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</si>
  <si>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</si>
  <si>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</si>
  <si>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</si>
  <si>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</si>
  <si>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</si>
  <si>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</si>
  <si>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</si>
  <si>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</si>
  <si>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</si>
  <si>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</si>
  <si>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</si>
  <si>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</si>
  <si>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</si>
  <si>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</si>
  <si>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</si>
  <si>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</si>
  <si>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</si>
  <si>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</si>
  <si>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</si>
  <si>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</si>
  <si>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</si>
  <si>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</si>
  <si>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</si>
  <si>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</si>
  <si>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</si>
  <si>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</si>
  <si>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</si>
  <si>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</si>
  <si>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</si>
  <si>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</si>
  <si>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</si>
  <si>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</si>
  <si>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</si>
  <si>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</si>
  <si>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</si>
  <si>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</si>
  <si>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</si>
  <si>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</si>
  <si>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</si>
  <si>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</si>
  <si>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</si>
  <si>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</si>
  <si>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</si>
  <si>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</si>
  <si>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</si>
  <si>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</si>
  <si>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</si>
  <si>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</si>
  <si>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</si>
  <si>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</si>
  <si>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</si>
  <si>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</si>
  <si>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</si>
  <si>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</si>
  <si>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</si>
  <si>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</si>
  <si>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</si>
  <si>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</si>
  <si>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</si>
  <si>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</si>
  <si>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</si>
  <si>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</si>
  <si>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</si>
  <si>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</si>
  <si>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</si>
  <si>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</si>
  <si>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</si>
  <si>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</si>
  <si>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</si>
  <si>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</si>
  <si>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</si>
  <si>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</si>
  <si>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</si>
  <si>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</si>
  <si>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</si>
  <si>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</si>
  <si>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</si>
  <si>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</si>
  <si>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</si>
  <si>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</si>
  <si>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</si>
  <si>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</si>
  <si>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</si>
  <si>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</si>
  <si>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</si>
  <si>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</si>
  <si>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</si>
  <si>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</si>
  <si>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</si>
  <si>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</si>
  <si>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</si>
  <si>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</si>
  <si>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</si>
  <si>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</si>
  <si>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</si>
  <si>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</si>
  <si>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</si>
  <si>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</si>
  <si>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</si>
  <si>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</si>
  <si>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</si>
  <si>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</si>
  <si>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</si>
  <si>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</si>
  <si>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</si>
  <si>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</si>
  <si>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</si>
  <si>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</si>
  <si>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</si>
  <si>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</si>
  <si>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</si>
  <si>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</si>
  <si>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</si>
  <si>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</si>
  <si>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</si>
  <si>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</si>
  <si>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</si>
  <si>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</si>
  <si>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</si>
  <si>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</si>
  <si>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</si>
  <si>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</si>
  <si>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</si>
  <si>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</si>
  <si>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</si>
  <si>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</si>
  <si>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</si>
  <si>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</si>
  <si>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</si>
  <si>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</si>
  <si>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</si>
  <si>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</si>
  <si>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</si>
  <si>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</si>
  <si>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</si>
  <si>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</si>
  <si>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</si>
  <si>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</si>
  <si>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</si>
  <si>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</si>
  <si>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</si>
  <si>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</si>
  <si>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</si>
  <si>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</si>
  <si>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</si>
  <si>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</si>
  <si>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</si>
  <si>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</si>
  <si>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</si>
  <si>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</si>
  <si>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</si>
  <si>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</si>
  <si>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</si>
  <si>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</si>
  <si>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</si>
  <si>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</si>
  <si>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</si>
  <si>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</si>
  <si>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</si>
  <si>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</si>
  <si>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</si>
  <si>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</si>
  <si>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</si>
  <si>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</si>
  <si>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</si>
  <si>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</si>
  <si>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</si>
  <si>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</si>
  <si>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</si>
  <si>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</si>
  <si>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</si>
  <si>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</si>
  <si>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</si>
  <si>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</si>
  <si>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</si>
  <si>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</si>
  <si>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</si>
  <si>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</si>
  <si>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</si>
  <si>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</si>
  <si>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</si>
  <si>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</si>
  <si>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</si>
  <si>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</si>
  <si>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</si>
  <si>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</si>
  <si>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</si>
  <si>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</si>
  <si>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</si>
  <si>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</si>
  <si>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</si>
  <si>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</si>
  <si>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</si>
  <si>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</si>
  <si>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</si>
  <si>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</si>
  <si>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</si>
  <si>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</si>
  <si>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</si>
  <si>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</si>
  <si>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</si>
  <si>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</si>
  <si>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</si>
  <si>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</si>
  <si>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</si>
  <si>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</si>
  <si>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</si>
  <si>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</si>
  <si>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</si>
  <si>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</si>
  <si>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</si>
  <si>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</si>
  <si>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</si>
  <si>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</si>
  <si>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</si>
  <si>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</si>
  <si>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</si>
  <si>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</si>
  <si>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</si>
  <si>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</si>
  <si>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</si>
  <si>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</si>
  <si>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</si>
  <si>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</si>
  <si>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</si>
  <si>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</si>
  <si>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</si>
  <si>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</si>
  <si>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</si>
  <si>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</si>
  <si>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</si>
  <si>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</si>
  <si>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</si>
  <si>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</si>
  <si>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</si>
  <si>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</si>
  <si>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</si>
  <si>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</si>
  <si>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</si>
  <si>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</si>
  <si>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</si>
  <si>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</si>
  <si>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</si>
  <si>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</si>
  <si>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</si>
  <si>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</si>
  <si>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</si>
  <si>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</si>
  <si>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</si>
  <si>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</si>
  <si>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</si>
  <si>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</si>
  <si>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</si>
  <si>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</si>
  <si>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</si>
  <si>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</si>
  <si>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</si>
  <si>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</si>
  <si>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</si>
  <si>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</si>
  <si>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</si>
  <si>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</si>
  <si>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</si>
  <si>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</si>
  <si>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</si>
  <si>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</si>
  <si>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</si>
  <si>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</si>
  <si>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</si>
  <si>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</si>
  <si>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</si>
  <si>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</si>
  <si>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</si>
  <si>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</si>
  <si>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</si>
  <si>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</si>
  <si>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</si>
  <si>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</si>
  <si>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</si>
  <si>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</si>
  <si>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</si>
  <si>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</si>
  <si>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</si>
  <si>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</si>
  <si>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</si>
  <si>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</si>
  <si>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</si>
  <si>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</si>
  <si>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</si>
  <si>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</si>
  <si>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</si>
  <si>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</si>
  <si>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</si>
  <si>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</si>
  <si>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</si>
  <si>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</si>
  <si>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</si>
  <si>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</si>
  <si>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</si>
  <si>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</si>
  <si>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</si>
  <si>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</si>
  <si>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</si>
  <si>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</si>
  <si>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</si>
  <si>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</si>
  <si>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</si>
  <si>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</si>
  <si>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PLANILHA ORÇAMENTÁRIA GLOBAL DOS BAIRROS</t>
  </si>
  <si>
    <t>VILA MAZEI, V. REGINA, J. LEONEL,SANTA INES, JOSE SALEM,GODOI, V. PIEDADE,V.PAULO AYRES,V. ARRUDA V.PRESTES, CASAGRANDE,JD. BRASIL ,PAULISTA E MARICOTA,TABOÃOZINHO E P. SÃO BENTO</t>
  </si>
  <si>
    <t>PLANILHA ORÇAMENTÁRIA  GLOBAL DE SERVIÇOS ESTIMADOS</t>
  </si>
  <si>
    <t xml:space="preserve">RECUPERAÇÃO DE SARJETA </t>
  </si>
  <si>
    <t xml:space="preserve">VALOR TOTAL </t>
  </si>
  <si>
    <t>RECUPERAÇÃO DE SARJETA DE CONCRETO 20 MPA, INCLUINDO DEMOLIÇÃO E TRANSPORTE DE BOTA FORA</t>
  </si>
  <si>
    <t>RECUPERAÇÃO DE PAVIMENTO FLEXIVEL</t>
  </si>
  <si>
    <t>RECUPERAÇÃO DE PAVIMENTO FLEXIVEL EM PONTOS EXTREMOS</t>
  </si>
  <si>
    <t>sub total</t>
  </si>
  <si>
    <t>RECAPEAMENTO  ASFALTICO</t>
  </si>
  <si>
    <t>PLANILHA GLOBAL RECAPEAMENTO  , RECUPERAÇÃO DE SARJETA E RECUPERAÇÃO  PAVIMENTO FLEXIVEL</t>
  </si>
  <si>
    <t>TOTAL DE RECAPEAMEMTO ASFALTICO C/ CBUQ ESP  3,0 CM</t>
  </si>
  <si>
    <t>TOTAL DE  RECUPERAÇÃO DE PAVIMENTO  E RECUPRAÇÃO DE SARJETA</t>
  </si>
  <si>
    <t>TOTAL DO  REPAROS</t>
  </si>
  <si>
    <t>TOTAL DO EMPRENDIMENTO</t>
  </si>
  <si>
    <t>Itapetininga,5 de maio 2015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</si>
</sst>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  <numFmt numFmtId="175" formatCode="_-&quot;R$&quot;\ * #,##0.0000_-;\-&quot;R$&quot;\ * #,##0.0000_-;_-&quot;R$&quot;\ * &quot;-&quot;????_-;_-@_-"/>
    <numFmt numFmtId="176" formatCode="_-&quot;R$&quot;\ * #,##0.000_-;\-&quot;R$&quot;\ * #,##0.000_-;_-&quot;R$&quot;\ * &quot;-&quot;???_-;_-@_-"/>
    <numFmt numFmtId="177" formatCode="_-&quot;R$&quot;\ * #,##0.00000_-;\-&quot;R$&quot;\ * #,##0.00000_-;_-&quot;R$&quot;\ * &quot;-&quot;?????_-;_-@_-"/>
    <numFmt numFmtId="178" formatCode="&quot;R$&quot;\ #,##0.0000;\-&quot;R$&quot;\ #,##0.0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90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5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71" fontId="20" fillId="0" borderId="10" xfId="51" applyFont="1" applyBorder="1" applyAlignment="1">
      <alignment horizontal="center" vertical="center"/>
    </xf>
    <xf numFmtId="43" fontId="20" fillId="0" borderId="10" xfId="51" applyNumberFormat="1" applyFont="1" applyBorder="1" applyAlignment="1">
      <alignment horizontal="center" vertical="center"/>
    </xf>
    <xf numFmtId="43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3" fontId="21" fillId="0" borderId="10" xfId="0" applyNumberFormat="1" applyFont="1" applyBorder="1" applyAlignment="1">
      <alignment horizontal="center" vertical="center"/>
    </xf>
    <xf numFmtId="4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4" fontId="23" fillId="0" borderId="0" xfId="0" applyNumberFormat="1" applyFont="1" applyBorder="1" applyAlignment="1">
      <alignment/>
    </xf>
    <xf numFmtId="4" fontId="23" fillId="0" borderId="0" xfId="51" applyNumberFormat="1" applyFont="1" applyBorder="1" applyAlignment="1">
      <alignment/>
    </xf>
    <xf numFmtId="171" fontId="0" fillId="0" borderId="0" xfId="51" applyFont="1" applyBorder="1" applyAlignment="1">
      <alignment/>
    </xf>
    <xf numFmtId="0" fontId="26" fillId="0" borderId="0" xfId="0" applyFont="1" applyBorder="1" applyAlignment="1">
      <alignment/>
    </xf>
    <xf numFmtId="170" fontId="20" fillId="0" borderId="10" xfId="51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71" fontId="20" fillId="0" borderId="12" xfId="51" applyFont="1" applyBorder="1" applyAlignment="1">
      <alignment horizontal="center" vertical="center"/>
    </xf>
    <xf numFmtId="170" fontId="21" fillId="0" borderId="12" xfId="51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right" vertical="center" wrapText="1"/>
    </xf>
    <xf numFmtId="170" fontId="2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70" fontId="26" fillId="0" borderId="10" xfId="0" applyNumberFormat="1" applyFont="1" applyBorder="1" applyAlignment="1">
      <alignment/>
    </xf>
    <xf numFmtId="0" fontId="26" fillId="0" borderId="0" xfId="0" applyFont="1" applyAlignment="1">
      <alignment wrapText="1"/>
    </xf>
    <xf numFmtId="171" fontId="26" fillId="0" borderId="0" xfId="51" applyFont="1" applyAlignment="1">
      <alignment/>
    </xf>
    <xf numFmtId="171" fontId="26" fillId="0" borderId="0" xfId="51" applyFont="1" applyAlignment="1">
      <alignment wrapText="1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wrapText="1"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8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4" fontId="24" fillId="0" borderId="13" xfId="51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10" fontId="28" fillId="0" borderId="0" xfId="49" applyNumberFormat="1" applyFont="1" applyAlignment="1">
      <alignment horizontal="center"/>
    </xf>
    <xf numFmtId="0" fontId="30" fillId="0" borderId="0" xfId="0" applyFont="1" applyAlignment="1">
      <alignment/>
    </xf>
    <xf numFmtId="170" fontId="31" fillId="0" borderId="0" xfId="0" applyNumberFormat="1" applyFont="1" applyAlignment="1">
      <alignment/>
    </xf>
    <xf numFmtId="171" fontId="0" fillId="0" borderId="0" xfId="51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171" fontId="30" fillId="0" borderId="0" xfId="51" applyFont="1" applyFill="1" applyAlignment="1">
      <alignment/>
    </xf>
    <xf numFmtId="170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0" fontId="28" fillId="0" borderId="11" xfId="51" applyNumberFormat="1" applyFont="1" applyBorder="1" applyAlignment="1">
      <alignment horizontal="left" wrapText="1"/>
    </xf>
    <xf numFmtId="170" fontId="28" fillId="0" borderId="12" xfId="51" applyNumberFormat="1" applyFont="1" applyBorder="1" applyAlignment="1">
      <alignment horizontal="left" wrapText="1"/>
    </xf>
    <xf numFmtId="170" fontId="28" fillId="0" borderId="13" xfId="51" applyNumberFormat="1" applyFont="1" applyBorder="1" applyAlignment="1">
      <alignment horizontal="left" wrapText="1"/>
    </xf>
    <xf numFmtId="170" fontId="24" fillId="0" borderId="11" xfId="51" applyNumberFormat="1" applyFont="1" applyBorder="1" applyAlignment="1">
      <alignment horizontal="left" wrapText="1"/>
    </xf>
    <xf numFmtId="170" fontId="24" fillId="0" borderId="12" xfId="51" applyNumberFormat="1" applyFont="1" applyBorder="1" applyAlignment="1">
      <alignment horizontal="left" wrapText="1"/>
    </xf>
    <xf numFmtId="170" fontId="24" fillId="0" borderId="13" xfId="51" applyNumberFormat="1" applyFont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F19" sqref="F19"/>
    </sheetView>
  </sheetViews>
  <sheetFormatPr defaultColWidth="9.140625" defaultRowHeight="15"/>
  <cols>
    <col min="1" max="1" width="9.140625" style="0" customWidth="1"/>
    <col min="2" max="2" width="70.28125" style="14" customWidth="1"/>
    <col min="3" max="3" width="6.28125" style="0" customWidth="1"/>
    <col min="4" max="4" width="10.7109375" style="10" customWidth="1"/>
    <col min="5" max="5" width="16.28125" style="10" customWidth="1"/>
    <col min="6" max="6" width="15.28125" style="0" customWidth="1"/>
    <col min="7" max="7" width="18.8515625" style="0" customWidth="1"/>
    <col min="9" max="9" width="14.7109375" style="0" customWidth="1"/>
    <col min="10" max="10" width="15.00390625" style="0" customWidth="1"/>
    <col min="11" max="11" width="15.57421875" style="0" customWidth="1"/>
    <col min="12" max="12" width="16.421875" style="0" customWidth="1"/>
  </cols>
  <sheetData>
    <row r="1" spans="2:9" ht="69.75" customHeight="1">
      <c r="B1" s="27" t="s">
        <v>5537</v>
      </c>
      <c r="C1" s="28"/>
      <c r="H1" s="10"/>
      <c r="I1" s="11"/>
    </row>
    <row r="2" spans="1:9" ht="24.75" customHeight="1">
      <c r="A2" s="65" t="s">
        <v>419</v>
      </c>
      <c r="B2" s="66" t="s">
        <v>5549</v>
      </c>
      <c r="C2" s="44"/>
      <c r="D2" s="50"/>
      <c r="E2" s="44"/>
      <c r="F2" s="44"/>
      <c r="G2" s="44"/>
      <c r="H2" s="10"/>
      <c r="I2" s="11"/>
    </row>
    <row r="3" spans="1:8" ht="15" customHeight="1">
      <c r="A3" s="67"/>
      <c r="B3" s="68"/>
      <c r="C3" s="44"/>
      <c r="D3" s="50"/>
      <c r="E3" s="44"/>
      <c r="F3" s="44"/>
      <c r="G3" s="44"/>
      <c r="H3" s="13"/>
    </row>
    <row r="4" spans="1:9" ht="45" customHeight="1">
      <c r="A4" s="69" t="s">
        <v>5538</v>
      </c>
      <c r="B4" s="70" t="s">
        <v>5541</v>
      </c>
      <c r="C4" s="49"/>
      <c r="D4" s="51"/>
      <c r="E4" s="49"/>
      <c r="F4" s="49"/>
      <c r="G4" s="49"/>
      <c r="H4" s="14"/>
      <c r="I4" s="14"/>
    </row>
    <row r="5" spans="1:7" ht="15" customHeight="1">
      <c r="A5" s="63" t="s">
        <v>5539</v>
      </c>
      <c r="B5" s="64"/>
      <c r="C5" s="71" t="s">
        <v>420</v>
      </c>
      <c r="D5" s="72">
        <v>0.25</v>
      </c>
      <c r="E5" s="50"/>
      <c r="F5" s="52"/>
      <c r="G5" s="52"/>
    </row>
    <row r="6" spans="1:11" ht="24.75" customHeight="1">
      <c r="A6" s="87" t="s">
        <v>5540</v>
      </c>
      <c r="B6" s="87"/>
      <c r="C6" s="87"/>
      <c r="D6" s="87"/>
      <c r="E6" s="87"/>
      <c r="F6" s="87"/>
      <c r="G6" s="87"/>
      <c r="K6" s="12"/>
    </row>
    <row r="7" spans="1:12" ht="19.5" customHeight="1">
      <c r="A7" s="16" t="s">
        <v>5239</v>
      </c>
      <c r="B7" s="17" t="s">
        <v>5536</v>
      </c>
      <c r="C7" s="16" t="s">
        <v>412</v>
      </c>
      <c r="D7" s="18" t="s">
        <v>421</v>
      </c>
      <c r="E7" s="18" t="s">
        <v>413</v>
      </c>
      <c r="F7" s="17" t="s">
        <v>422</v>
      </c>
      <c r="G7" s="17" t="s">
        <v>423</v>
      </c>
      <c r="L7" s="55"/>
    </row>
    <row r="8" spans="1:12" ht="19.5" customHeight="1">
      <c r="A8" s="19">
        <v>72943</v>
      </c>
      <c r="B8" s="20" t="str">
        <f>IF(ISERROR(VLOOKUP(A8,COMPOS,2,0)),"",VLOOKUP(A8,COMPOS,2,0))</f>
        <v>PINTURA DE LIGACAO COM EMULSAO RR-2C</v>
      </c>
      <c r="C8" s="19" t="str">
        <f>IF(ISERROR(VLOOKUP(A8,COMPOS,3,0)),"",VLOOKUP(A8,COMPOS,3,0))</f>
        <v>M2</v>
      </c>
      <c r="D8" s="21">
        <v>343666.51</v>
      </c>
      <c r="E8" s="22">
        <v>1.63</v>
      </c>
      <c r="F8" s="23">
        <f>ROUND(D8*E8,2)</f>
        <v>560176.41</v>
      </c>
      <c r="G8" s="23">
        <f>ROUND(F8*(1+$D$5),2)</f>
        <v>700220.51</v>
      </c>
      <c r="L8" s="55"/>
    </row>
    <row r="9" spans="1:12" ht="19.5" customHeight="1">
      <c r="A9" s="29">
        <v>72891</v>
      </c>
      <c r="B9" s="20" t="str">
        <f>IF(ISERROR(VLOOKUP(A9,COMPOS,2,0)),"",VLOOKUP(A9,COMPOS,2,0))</f>
        <v>CARGA, MANOBRAS E DESCARGA DE MISTURA BETUMINOSA A QUENTE, COM CAMINHAO BASCULANTE 6 M3, DESCARGA EM VIBRO-ACABADORA</v>
      </c>
      <c r="C9" s="19" t="s">
        <v>1740</v>
      </c>
      <c r="D9" s="21">
        <v>24743.68</v>
      </c>
      <c r="E9" s="22">
        <v>1.88</v>
      </c>
      <c r="F9" s="23">
        <f>ROUND(D9*E9,2)</f>
        <v>46518.12</v>
      </c>
      <c r="G9" s="23">
        <f>ROUND(F9*(1+$D$5),2)</f>
        <v>58147.65</v>
      </c>
      <c r="L9" s="55"/>
    </row>
    <row r="10" spans="1:12" ht="19.5" customHeight="1">
      <c r="A10" s="19">
        <v>72965</v>
      </c>
      <c r="B10" s="20" t="str">
        <f>IF(ISERROR(VLOOKUP(A10,COMPOS,2,0)),"",VLOOKUP(A10,COMPOS,2,0))</f>
        <v>FABRICAÇÃO E APLICAÇÃO DE CONCRETO BETUMINOSO USINADO A QUENTE(CBUQ),CAP 50/70, EXCLUSIVE TRANSPORTE</v>
      </c>
      <c r="C10" s="19" t="str">
        <f>IF(ISERROR(VLOOKUP(A10,COMPOS,3,0)),"",VLOOKUP(A10,COMPOS,3,0))</f>
        <v>T</v>
      </c>
      <c r="D10" s="21">
        <v>24743.68</v>
      </c>
      <c r="E10" s="22">
        <v>225.2</v>
      </c>
      <c r="F10" s="23">
        <f>ROUND(D10*E10,2)</f>
        <v>5572276.74</v>
      </c>
      <c r="G10" s="23">
        <f>ROUND(F10*(1+$D$5),2)</f>
        <v>6965345.93</v>
      </c>
      <c r="I10" s="15"/>
      <c r="K10" s="54"/>
      <c r="L10" s="55"/>
    </row>
    <row r="11" spans="1:12" ht="19.5" customHeight="1">
      <c r="A11" s="19">
        <v>5626</v>
      </c>
      <c r="B11" s="20" t="s">
        <v>5534</v>
      </c>
      <c r="C11" s="19" t="s">
        <v>12</v>
      </c>
      <c r="D11" s="21">
        <v>247436.8</v>
      </c>
      <c r="E11" s="22">
        <v>0.71</v>
      </c>
      <c r="F11" s="23">
        <f>ROUND(D11*E11,2)</f>
        <v>175680.13</v>
      </c>
      <c r="G11" s="23">
        <f>ROUND(F11*(1+$D$5),2)</f>
        <v>219600.16</v>
      </c>
      <c r="L11" s="55"/>
    </row>
    <row r="12" spans="1:12" ht="19.5" customHeight="1">
      <c r="A12" s="19"/>
      <c r="B12" s="24"/>
      <c r="C12" s="19">
        <f>IF(ISERROR(VLOOKUP(A12,COMPOS,3,0)),"",VLOOKUP(A12,COMPOS,3,0))</f>
      </c>
      <c r="D12" s="21"/>
      <c r="E12" s="22">
        <f>IF(ISERROR(VLOOKUP(A12,COMPOS,4,0)),"",VLOOKUP(A12,COMPOS,4,0))</f>
      </c>
      <c r="F12" s="26" t="s">
        <v>5548</v>
      </c>
      <c r="G12" s="25">
        <f>G8+G9+G10+G11-0.05</f>
        <v>7943314.2</v>
      </c>
      <c r="L12" s="55"/>
    </row>
    <row r="13" spans="1:9" ht="19.5" customHeight="1">
      <c r="A13" s="47"/>
      <c r="B13" s="47" t="s">
        <v>5555</v>
      </c>
      <c r="C13" s="47"/>
      <c r="D13" s="47"/>
      <c r="E13" s="47"/>
      <c r="F13" s="47"/>
      <c r="G13" s="47"/>
      <c r="I13" s="12"/>
    </row>
    <row r="14" spans="1:8" ht="24.75" customHeight="1">
      <c r="A14" s="88" t="s">
        <v>5542</v>
      </c>
      <c r="B14" s="89"/>
      <c r="C14" s="89"/>
      <c r="D14" s="89"/>
      <c r="E14" s="89"/>
      <c r="F14" s="89"/>
      <c r="G14" s="89"/>
      <c r="H14" s="28"/>
    </row>
    <row r="15" spans="1:7" ht="24.75" customHeight="1">
      <c r="A15" s="16" t="s">
        <v>5239</v>
      </c>
      <c r="B15" s="17" t="s">
        <v>5543</v>
      </c>
      <c r="C15" s="16" t="s">
        <v>412</v>
      </c>
      <c r="D15" s="18" t="s">
        <v>421</v>
      </c>
      <c r="E15" s="18" t="s">
        <v>413</v>
      </c>
      <c r="F15" s="17" t="s">
        <v>5544</v>
      </c>
      <c r="G15" s="34"/>
    </row>
    <row r="16" spans="1:7" ht="19.5" customHeight="1">
      <c r="A16" s="29">
        <v>1</v>
      </c>
      <c r="B16" s="20" t="s">
        <v>5545</v>
      </c>
      <c r="C16" s="19" t="s">
        <v>4706</v>
      </c>
      <c r="D16" s="21">
        <v>1500</v>
      </c>
      <c r="E16" s="35">
        <v>42</v>
      </c>
      <c r="F16" s="46">
        <f>D16*E16</f>
        <v>63000</v>
      </c>
      <c r="G16" s="34"/>
    </row>
    <row r="17" spans="1:7" ht="19.5" customHeight="1">
      <c r="A17" s="37"/>
      <c r="B17" s="38" t="s">
        <v>5546</v>
      </c>
      <c r="C17" s="39"/>
      <c r="D17" s="40"/>
      <c r="E17" s="41"/>
      <c r="F17" s="42"/>
      <c r="G17" s="34"/>
    </row>
    <row r="18" spans="1:7" ht="19.5" customHeight="1">
      <c r="A18" s="29">
        <v>2</v>
      </c>
      <c r="B18" s="20" t="s">
        <v>5547</v>
      </c>
      <c r="C18" s="19" t="s">
        <v>4706</v>
      </c>
      <c r="D18" s="21">
        <v>11000</v>
      </c>
      <c r="E18" s="35">
        <v>47.31</v>
      </c>
      <c r="F18" s="36">
        <f>D18*E18</f>
        <v>520410</v>
      </c>
      <c r="G18" s="44"/>
    </row>
    <row r="19" spans="1:7" ht="19.5" customHeight="1">
      <c r="A19" s="19">
        <v>3</v>
      </c>
      <c r="B19" s="43" t="s">
        <v>5553</v>
      </c>
      <c r="C19" s="19"/>
      <c r="D19" s="21"/>
      <c r="E19" s="45" t="s">
        <v>5535</v>
      </c>
      <c r="F19" s="46">
        <f>F16+F18</f>
        <v>583410</v>
      </c>
      <c r="G19" s="44"/>
    </row>
    <row r="20" spans="1:7" ht="19.5" customHeight="1">
      <c r="A20" s="47"/>
      <c r="B20" s="47" t="s">
        <v>5555</v>
      </c>
      <c r="C20" s="47"/>
      <c r="D20" s="47"/>
      <c r="E20" s="48"/>
      <c r="F20" s="48"/>
      <c r="G20" s="44"/>
    </row>
    <row r="21" spans="1:9" ht="24.75" customHeight="1">
      <c r="A21" s="44"/>
      <c r="B21" s="30"/>
      <c r="C21" s="31"/>
      <c r="D21" s="31"/>
      <c r="E21" s="32"/>
      <c r="F21" s="34"/>
      <c r="G21" s="44"/>
      <c r="I21" s="54"/>
    </row>
    <row r="22" spans="1:7" ht="24.75" customHeight="1">
      <c r="A22" s="47"/>
      <c r="B22" s="60" t="s">
        <v>5550</v>
      </c>
      <c r="C22" s="59"/>
      <c r="D22" s="59"/>
      <c r="E22" s="58"/>
      <c r="F22" s="34"/>
      <c r="G22" s="44"/>
    </row>
    <row r="23" spans="1:7" ht="24.75" customHeight="1">
      <c r="A23" s="61">
        <v>1</v>
      </c>
      <c r="B23" s="53" t="s">
        <v>5551</v>
      </c>
      <c r="C23" s="81">
        <v>7943314.2</v>
      </c>
      <c r="D23" s="82"/>
      <c r="E23" s="83"/>
      <c r="F23" s="57"/>
      <c r="G23" s="34"/>
    </row>
    <row r="24" spans="1:7" ht="24.75" customHeight="1">
      <c r="A24" s="61">
        <v>2</v>
      </c>
      <c r="B24" s="53" t="s">
        <v>5552</v>
      </c>
      <c r="C24" s="81">
        <v>583410</v>
      </c>
      <c r="D24" s="82"/>
      <c r="E24" s="83"/>
      <c r="F24" s="56"/>
      <c r="G24" s="34"/>
    </row>
    <row r="25" spans="1:7" ht="24.75" customHeight="1">
      <c r="A25" s="62">
        <v>3</v>
      </c>
      <c r="B25" s="53" t="s">
        <v>5554</v>
      </c>
      <c r="C25" s="84">
        <f>SUM(C23:C24)</f>
        <v>8526724.2</v>
      </c>
      <c r="D25" s="85"/>
      <c r="E25" s="86"/>
      <c r="F25" s="34"/>
      <c r="G25" s="74"/>
    </row>
    <row r="26" spans="3:7" ht="24.75" customHeight="1">
      <c r="C26" s="28"/>
      <c r="D26" s="33"/>
      <c r="F26" s="28"/>
      <c r="G26" s="73"/>
    </row>
    <row r="27" ht="15">
      <c r="G27" s="73"/>
    </row>
    <row r="28" ht="15">
      <c r="G28" s="73"/>
    </row>
    <row r="29" ht="15">
      <c r="G29" s="73"/>
    </row>
    <row r="30" spans="5:8" ht="15">
      <c r="E30" s="75"/>
      <c r="F30" s="76"/>
      <c r="G30" s="77"/>
      <c r="H30" s="76"/>
    </row>
    <row r="31" spans="5:8" ht="15">
      <c r="E31" s="75"/>
      <c r="F31" s="76"/>
      <c r="G31" s="77"/>
      <c r="H31" s="76"/>
    </row>
    <row r="32" spans="5:8" ht="15">
      <c r="E32" s="75"/>
      <c r="F32" s="76"/>
      <c r="G32" s="76"/>
      <c r="H32" s="76"/>
    </row>
    <row r="33" spans="5:8" ht="15">
      <c r="E33" s="78"/>
      <c r="F33" s="76"/>
      <c r="G33" s="79"/>
      <c r="H33" s="76"/>
    </row>
    <row r="34" spans="5:8" ht="15">
      <c r="E34" s="78"/>
      <c r="F34" s="76"/>
      <c r="G34" s="76"/>
      <c r="H34" s="76"/>
    </row>
    <row r="35" spans="5:8" ht="15">
      <c r="E35" s="78"/>
      <c r="F35" s="76"/>
      <c r="G35" s="80"/>
      <c r="H35" s="76"/>
    </row>
    <row r="36" spans="5:8" ht="15">
      <c r="E36" s="78"/>
      <c r="F36" s="76"/>
      <c r="G36" s="76"/>
      <c r="H36" s="76"/>
    </row>
    <row r="37" spans="5:8" ht="15">
      <c r="E37" s="78"/>
      <c r="F37" s="76"/>
      <c r="G37" s="77"/>
      <c r="H37" s="76"/>
    </row>
    <row r="38" spans="5:8" ht="15">
      <c r="E38" s="78"/>
      <c r="F38" s="76"/>
      <c r="G38" s="77"/>
      <c r="H38" s="76"/>
    </row>
    <row r="39" spans="5:8" ht="15">
      <c r="E39" s="78"/>
      <c r="F39" s="76"/>
      <c r="G39" s="77"/>
      <c r="H39" s="76"/>
    </row>
    <row r="40" spans="5:8" ht="15">
      <c r="E40" s="78"/>
      <c r="F40" s="76"/>
      <c r="G40" s="77"/>
      <c r="H40" s="76"/>
    </row>
    <row r="41" spans="5:8" ht="15">
      <c r="E41" s="75"/>
      <c r="F41" s="76"/>
      <c r="G41" s="77"/>
      <c r="H41" s="76"/>
    </row>
    <row r="42" spans="5:8" ht="15">
      <c r="E42" s="75"/>
      <c r="F42" s="76"/>
      <c r="G42" s="77"/>
      <c r="H42" s="76"/>
    </row>
    <row r="43" spans="5:8" ht="15">
      <c r="E43" s="75"/>
      <c r="F43" s="76"/>
      <c r="G43" s="77"/>
      <c r="H43" s="76"/>
    </row>
    <row r="44" spans="5:8" ht="15">
      <c r="E44" s="75"/>
      <c r="F44" s="76"/>
      <c r="G44" s="77"/>
      <c r="H44" s="76"/>
    </row>
    <row r="45" spans="5:8" ht="15">
      <c r="E45" s="75"/>
      <c r="F45" s="76"/>
      <c r="G45" s="76"/>
      <c r="H45" s="76"/>
    </row>
    <row r="46" spans="5:8" ht="15">
      <c r="E46" s="75"/>
      <c r="F46" s="76"/>
      <c r="G46" s="76"/>
      <c r="H46" s="76"/>
    </row>
  </sheetData>
  <sheetProtection/>
  <mergeCells count="5">
    <mergeCell ref="C24:E24"/>
    <mergeCell ref="C25:E25"/>
    <mergeCell ref="A6:G6"/>
    <mergeCell ref="A14:G14"/>
    <mergeCell ref="C23:E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2015-04-10T11:34:50Z</cp:lastPrinted>
  <dcterms:created xsi:type="dcterms:W3CDTF">2013-04-01T20:31:55Z</dcterms:created>
  <dcterms:modified xsi:type="dcterms:W3CDTF">2015-05-05T13:43:23Z</dcterms:modified>
  <cp:category/>
  <cp:version/>
  <cp:contentType/>
  <cp:contentStatus/>
</cp:coreProperties>
</file>