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602" activeTab="0"/>
  </bookViews>
  <sheets>
    <sheet name="01" sheetId="1" r:id="rId1"/>
  </sheets>
  <definedNames>
    <definedName name="_xlnm.Print_Area" localSheetId="0">'01'!$A$1:$H$27</definedName>
  </definedNames>
  <calcPr fullCalcOnLoad="1"/>
</workbook>
</file>

<file path=xl/sharedStrings.xml><?xml version="1.0" encoding="utf-8"?>
<sst xmlns="http://schemas.openxmlformats.org/spreadsheetml/2006/main" count="23" uniqueCount="23">
  <si>
    <t>1</t>
  </si>
  <si>
    <t>2</t>
  </si>
  <si>
    <t>MENSAL R$</t>
  </si>
  <si>
    <t>ACUMULADO R$</t>
  </si>
  <si>
    <t>GLOBAL</t>
  </si>
  <si>
    <t>SERVIÇOS</t>
  </si>
  <si>
    <t>VALOR</t>
  </si>
  <si>
    <t>CRONOGRAMA  FISICO FINANCEIRO</t>
  </si>
  <si>
    <t>3</t>
  </si>
  <si>
    <t xml:space="preserve">      PREFEITURA do MUNICÍPIO de ITAPETININGA</t>
  </si>
  <si>
    <t>ACUMULADO</t>
  </si>
  <si>
    <t>1º MES</t>
  </si>
  <si>
    <t>2º MES</t>
  </si>
  <si>
    <t>3º MES</t>
  </si>
  <si>
    <t>PLACA DE OBRA</t>
  </si>
  <si>
    <t xml:space="preserve">OBRA - DRENAGEM URBANA - GALERIAS DE ÁGUAS PLUVIAIS </t>
  </si>
  <si>
    <t>LOCAL - RUAS JOSÉ NUNES BENTO, MARINDA ELESBÃO LÚCIO E PILAR DO SUL, VILA CARVALHO</t>
  </si>
  <si>
    <t>BOCAS DE LOBOS E CAIXAS MORTAS</t>
  </si>
  <si>
    <t>4</t>
  </si>
  <si>
    <t>MURO DE ALA</t>
  </si>
  <si>
    <t>ESCAVAÇÃO, ASSENTAMENTO DE TUBOS, REATERRO E BOTA FORA</t>
  </si>
  <si>
    <t>Itapetininga, 02 de julho  2019</t>
  </si>
  <si>
    <t>%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</si>
</sst>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[$-416]dddd\,\ d&quot; de &quot;mmmm&quot; de &quot;yyyy"/>
    <numFmt numFmtId="185" formatCode="dd/mm/yy;@"/>
    <numFmt numFmtId="186" formatCode="h:mm;@"/>
    <numFmt numFmtId="187" formatCode="0.0%"/>
    <numFmt numFmtId="188" formatCode="_(&quot;R$ &quot;* #,##0.0_);_(&quot;R$ &quot;* \(#,##0.0\);_(&quot;R$ &quot;* &quot;-&quot;?_);_(@_)"/>
    <numFmt numFmtId="189" formatCode="0.0000%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60" applyFont="1" applyAlignment="1">
      <alignment horizontal="center"/>
    </xf>
    <xf numFmtId="183" fontId="0" fillId="0" borderId="0" xfId="45" applyFont="1" applyAlignment="1">
      <alignment horizontal="center"/>
    </xf>
    <xf numFmtId="183" fontId="0" fillId="0" borderId="0" xfId="45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1" fontId="0" fillId="0" borderId="0" xfId="60" applyFont="1" applyAlignment="1">
      <alignment horizontal="left"/>
    </xf>
    <xf numFmtId="183" fontId="0" fillId="0" borderId="0" xfId="45" applyFont="1" applyAlignment="1">
      <alignment horizontal="left"/>
    </xf>
    <xf numFmtId="0" fontId="4" fillId="0" borderId="10" xfId="0" applyFont="1" applyFill="1" applyBorder="1" applyAlignment="1">
      <alignment horizontal="center"/>
    </xf>
    <xf numFmtId="171" fontId="4" fillId="0" borderId="10" xfId="60" applyFont="1" applyFill="1" applyBorder="1" applyAlignment="1">
      <alignment horizontal="center"/>
    </xf>
    <xf numFmtId="183" fontId="4" fillId="0" borderId="10" xfId="45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left"/>
    </xf>
    <xf numFmtId="170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0" fontId="8" fillId="0" borderId="10" xfId="0" applyNumberFormat="1" applyFont="1" applyFill="1" applyBorder="1" applyAlignment="1">
      <alignment horizontal="center" vertical="center"/>
    </xf>
    <xf numFmtId="187" fontId="8" fillId="0" borderId="10" xfId="45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17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3" fontId="8" fillId="0" borderId="10" xfId="45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3" fontId="4" fillId="0" borderId="10" xfId="45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0" fontId="7" fillId="0" borderId="10" xfId="60" applyNumberFormat="1" applyFont="1" applyFill="1" applyBorder="1" applyAlignment="1">
      <alignment horizontal="center" vertical="center"/>
    </xf>
    <xf numFmtId="10" fontId="8" fillId="0" borderId="10" xfId="60" applyNumberFormat="1" applyFont="1" applyFill="1" applyBorder="1" applyAlignment="1">
      <alignment horizontal="center" vertical="center"/>
    </xf>
    <xf numFmtId="10" fontId="6" fillId="0" borderId="10" xfId="60" applyNumberFormat="1" applyFont="1" applyFill="1" applyBorder="1" applyAlignment="1">
      <alignment horizontal="center" vertical="center"/>
    </xf>
    <xf numFmtId="10" fontId="6" fillId="0" borderId="10" xfId="45" applyNumberFormat="1" applyFont="1" applyFill="1" applyBorder="1" applyAlignment="1">
      <alignment horizontal="center" vertical="center"/>
    </xf>
    <xf numFmtId="44" fontId="6" fillId="0" borderId="10" xfId="4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0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43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44" fontId="0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left" wrapText="1"/>
    </xf>
    <xf numFmtId="44" fontId="0" fillId="0" borderId="0" xfId="0" applyNumberFormat="1" applyAlignment="1">
      <alignment horizontal="center"/>
    </xf>
    <xf numFmtId="10" fontId="8" fillId="0" borderId="10" xfId="0" applyNumberFormat="1" applyFont="1" applyFill="1" applyBorder="1" applyAlignment="1">
      <alignment horizontal="center" vertical="center"/>
    </xf>
    <xf numFmtId="10" fontId="8" fillId="0" borderId="10" xfId="45" applyNumberFormat="1" applyFont="1" applyFill="1" applyBorder="1" applyAlignment="1">
      <alignment horizontal="center" vertical="center"/>
    </xf>
    <xf numFmtId="44" fontId="8" fillId="0" borderId="10" xfId="45" applyNumberFormat="1" applyFont="1" applyFill="1" applyBorder="1" applyAlignment="1">
      <alignment horizontal="center" vertical="center"/>
    </xf>
    <xf numFmtId="44" fontId="8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10" fontId="9" fillId="0" borderId="10" xfId="45" applyNumberFormat="1" applyFont="1" applyFill="1" applyBorder="1" applyAlignment="1">
      <alignment horizontal="center" vertical="center"/>
    </xf>
    <xf numFmtId="187" fontId="9" fillId="0" borderId="10" xfId="0" applyNumberFormat="1" applyFont="1" applyFill="1" applyBorder="1" applyAlignment="1">
      <alignment horizontal="center"/>
    </xf>
    <xf numFmtId="170" fontId="9" fillId="0" borderId="10" xfId="45" applyNumberFormat="1" applyFont="1" applyFill="1" applyBorder="1" applyAlignment="1">
      <alignment horizontal="center" vertical="center"/>
    </xf>
    <xf numFmtId="170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170" fontId="9" fillId="0" borderId="10" xfId="0" applyNumberFormat="1" applyFont="1" applyFill="1" applyBorder="1" applyAlignment="1">
      <alignment horizontal="center" vertical="center"/>
    </xf>
    <xf numFmtId="10" fontId="9" fillId="0" borderId="10" xfId="6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44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49" fontId="12" fillId="0" borderId="11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/>
    </xf>
    <xf numFmtId="44" fontId="6" fillId="0" borderId="10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8</xdr:row>
      <xdr:rowOff>0</xdr:rowOff>
    </xdr:from>
    <xdr:to>
      <xdr:col>0</xdr:col>
      <xdr:colOff>323850</xdr:colOff>
      <xdr:row>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38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21</xdr:row>
      <xdr:rowOff>0</xdr:rowOff>
    </xdr:from>
    <xdr:to>
      <xdr:col>0</xdr:col>
      <xdr:colOff>323850</xdr:colOff>
      <xdr:row>21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8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21</xdr:row>
      <xdr:rowOff>0</xdr:rowOff>
    </xdr:from>
    <xdr:to>
      <xdr:col>0</xdr:col>
      <xdr:colOff>323850</xdr:colOff>
      <xdr:row>21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8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21</xdr:row>
      <xdr:rowOff>0</xdr:rowOff>
    </xdr:from>
    <xdr:to>
      <xdr:col>0</xdr:col>
      <xdr:colOff>323850</xdr:colOff>
      <xdr:row>21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8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21</xdr:row>
      <xdr:rowOff>0</xdr:rowOff>
    </xdr:from>
    <xdr:to>
      <xdr:col>0</xdr:col>
      <xdr:colOff>323850</xdr:colOff>
      <xdr:row>21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8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21</xdr:row>
      <xdr:rowOff>0</xdr:rowOff>
    </xdr:from>
    <xdr:to>
      <xdr:col>0</xdr:col>
      <xdr:colOff>323850</xdr:colOff>
      <xdr:row>21</xdr:row>
      <xdr:rowOff>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8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21</xdr:row>
      <xdr:rowOff>0</xdr:rowOff>
    </xdr:from>
    <xdr:to>
      <xdr:col>0</xdr:col>
      <xdr:colOff>323850</xdr:colOff>
      <xdr:row>21</xdr:row>
      <xdr:rowOff>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8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36</xdr:row>
      <xdr:rowOff>0</xdr:rowOff>
    </xdr:from>
    <xdr:to>
      <xdr:col>0</xdr:col>
      <xdr:colOff>323850</xdr:colOff>
      <xdr:row>36</xdr:row>
      <xdr:rowOff>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334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45</xdr:row>
      <xdr:rowOff>0</xdr:rowOff>
    </xdr:from>
    <xdr:to>
      <xdr:col>0</xdr:col>
      <xdr:colOff>323850</xdr:colOff>
      <xdr:row>45</xdr:row>
      <xdr:rowOff>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79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45</xdr:row>
      <xdr:rowOff>0</xdr:rowOff>
    </xdr:from>
    <xdr:to>
      <xdr:col>0</xdr:col>
      <xdr:colOff>323850</xdr:colOff>
      <xdr:row>45</xdr:row>
      <xdr:rowOff>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79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45</xdr:row>
      <xdr:rowOff>0</xdr:rowOff>
    </xdr:from>
    <xdr:to>
      <xdr:col>0</xdr:col>
      <xdr:colOff>323850</xdr:colOff>
      <xdr:row>45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79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45</xdr:row>
      <xdr:rowOff>0</xdr:rowOff>
    </xdr:from>
    <xdr:to>
      <xdr:col>0</xdr:col>
      <xdr:colOff>323850</xdr:colOff>
      <xdr:row>45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79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45</xdr:row>
      <xdr:rowOff>0</xdr:rowOff>
    </xdr:from>
    <xdr:to>
      <xdr:col>0</xdr:col>
      <xdr:colOff>323850</xdr:colOff>
      <xdr:row>45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79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45</xdr:row>
      <xdr:rowOff>0</xdr:rowOff>
    </xdr:from>
    <xdr:to>
      <xdr:col>0</xdr:col>
      <xdr:colOff>323850</xdr:colOff>
      <xdr:row>45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79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10</xdr:row>
      <xdr:rowOff>0</xdr:rowOff>
    </xdr:from>
    <xdr:to>
      <xdr:col>0</xdr:col>
      <xdr:colOff>323850</xdr:colOff>
      <xdr:row>10</xdr:row>
      <xdr:rowOff>0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8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82"/>
  <sheetViews>
    <sheetView tabSelected="1" zoomScaleSheetLayoutView="100" zoomScalePageLayoutView="0" workbookViewId="0" topLeftCell="A1">
      <selection activeCell="H25" sqref="H25"/>
    </sheetView>
  </sheetViews>
  <sheetFormatPr defaultColWidth="9.140625" defaultRowHeight="12.75"/>
  <cols>
    <col min="1" max="1" width="4.8515625" style="10" customWidth="1"/>
    <col min="2" max="2" width="51.7109375" style="11" bestFit="1" customWidth="1"/>
    <col min="3" max="3" width="16.421875" style="6" customWidth="1"/>
    <col min="4" max="4" width="12.28125" style="7" customWidth="1"/>
    <col min="5" max="5" width="17.00390625" style="8" customWidth="1"/>
    <col min="6" max="6" width="17.421875" style="9" customWidth="1"/>
    <col min="7" max="7" width="16.421875" style="0" customWidth="1"/>
    <col min="8" max="8" width="20.57421875" style="0" customWidth="1"/>
    <col min="9" max="9" width="11.8515625" style="0" customWidth="1"/>
    <col min="10" max="10" width="14.57421875" style="0" customWidth="1"/>
    <col min="11" max="11" width="16.421875" style="0" bestFit="1" customWidth="1"/>
  </cols>
  <sheetData>
    <row r="1" spans="2:5" ht="30" customHeight="1">
      <c r="B1" s="12"/>
      <c r="C1" s="16"/>
      <c r="D1" s="17"/>
      <c r="E1" s="18"/>
    </row>
    <row r="2" spans="1:8" ht="30" customHeight="1">
      <c r="A2" s="81" t="s">
        <v>9</v>
      </c>
      <c r="B2" s="81"/>
      <c r="C2" s="81"/>
      <c r="D2" s="81"/>
      <c r="E2" s="81"/>
      <c r="F2" s="81"/>
      <c r="G2" s="81"/>
      <c r="H2" s="81"/>
    </row>
    <row r="3" spans="1:8" ht="30" customHeight="1">
      <c r="A3" s="81"/>
      <c r="B3" s="81"/>
      <c r="C3" s="81"/>
      <c r="D3" s="81"/>
      <c r="E3" s="81"/>
      <c r="F3" s="81"/>
      <c r="G3" s="81"/>
      <c r="H3" s="81"/>
    </row>
    <row r="4" spans="1:8" ht="24.75" customHeight="1">
      <c r="A4" s="56"/>
      <c r="B4" s="79" t="s">
        <v>15</v>
      </c>
      <c r="C4" s="79"/>
      <c r="D4" s="79"/>
      <c r="E4" s="79"/>
      <c r="F4" s="79"/>
      <c r="G4" s="79"/>
      <c r="H4" s="79"/>
    </row>
    <row r="5" spans="1:10" ht="24.75" customHeight="1">
      <c r="A5" s="57"/>
      <c r="B5" s="80" t="s">
        <v>16</v>
      </c>
      <c r="C5" s="80"/>
      <c r="D5" s="80"/>
      <c r="E5" s="80"/>
      <c r="F5" s="80"/>
      <c r="G5" s="80"/>
      <c r="H5" s="80"/>
      <c r="I5" s="13"/>
      <c r="J5" s="13"/>
    </row>
    <row r="6" spans="1:10" ht="12.75">
      <c r="A6" s="52"/>
      <c r="B6" s="52"/>
      <c r="C6" s="52"/>
      <c r="D6" s="52"/>
      <c r="E6" s="52"/>
      <c r="F6" s="52"/>
      <c r="G6" s="52"/>
      <c r="H6" s="15"/>
      <c r="I6" s="13"/>
      <c r="J6" s="13"/>
    </row>
    <row r="7" spans="1:10" s="5" customFormat="1" ht="20.25">
      <c r="A7" s="77" t="s">
        <v>7</v>
      </c>
      <c r="B7" s="77"/>
      <c r="C7" s="77"/>
      <c r="D7" s="77"/>
      <c r="E7" s="77"/>
      <c r="F7" s="77"/>
      <c r="G7" s="78"/>
      <c r="H7" s="46"/>
      <c r="I7" s="46"/>
      <c r="J7" s="46"/>
    </row>
    <row r="8" spans="1:9" s="5" customFormat="1" ht="15" customHeight="1">
      <c r="A8" s="22"/>
      <c r="B8" s="22" t="s">
        <v>5</v>
      </c>
      <c r="C8" s="19" t="s">
        <v>6</v>
      </c>
      <c r="D8" s="20" t="s">
        <v>22</v>
      </c>
      <c r="E8" s="21" t="s">
        <v>11</v>
      </c>
      <c r="F8" s="21" t="s">
        <v>12</v>
      </c>
      <c r="G8" s="37" t="s">
        <v>13</v>
      </c>
      <c r="H8" s="54" t="s">
        <v>10</v>
      </c>
      <c r="I8" s="46"/>
    </row>
    <row r="9" spans="1:9" s="5" customFormat="1" ht="15.75" customHeight="1">
      <c r="A9" s="38" t="s">
        <v>0</v>
      </c>
      <c r="B9" s="29" t="s">
        <v>14</v>
      </c>
      <c r="C9" s="28">
        <v>2897.06</v>
      </c>
      <c r="D9" s="42">
        <v>1</v>
      </c>
      <c r="E9" s="42">
        <v>1</v>
      </c>
      <c r="F9" s="44"/>
      <c r="G9" s="44"/>
      <c r="H9" s="42">
        <v>1</v>
      </c>
      <c r="I9" s="47"/>
    </row>
    <row r="10" spans="1:9" s="5" customFormat="1" ht="15.75" customHeight="1">
      <c r="A10" s="38"/>
      <c r="B10" s="27"/>
      <c r="C10" s="82"/>
      <c r="D10" s="41"/>
      <c r="E10" s="45">
        <f>C9</f>
        <v>2897.06</v>
      </c>
      <c r="F10" s="45"/>
      <c r="G10" s="45"/>
      <c r="H10" s="83">
        <f>E10</f>
        <v>2897.06</v>
      </c>
      <c r="I10" s="48"/>
    </row>
    <row r="11" spans="1:9" ht="15.75" customHeight="1">
      <c r="A11" s="39" t="s">
        <v>1</v>
      </c>
      <c r="B11" s="29" t="s">
        <v>17</v>
      </c>
      <c r="C11" s="30">
        <f>24555.74+12118.32+9903.34+14855</f>
        <v>61432.399999999994</v>
      </c>
      <c r="D11" s="42">
        <v>1</v>
      </c>
      <c r="E11" s="60">
        <v>0.4</v>
      </c>
      <c r="F11" s="60">
        <v>0.3</v>
      </c>
      <c r="G11" s="60">
        <v>0.3</v>
      </c>
      <c r="H11" s="59">
        <v>1</v>
      </c>
      <c r="I11" s="49"/>
    </row>
    <row r="12" spans="1:11" s="1" customFormat="1" ht="15.75" customHeight="1">
      <c r="A12" s="39"/>
      <c r="B12" s="29"/>
      <c r="C12" s="30"/>
      <c r="D12" s="42"/>
      <c r="E12" s="61">
        <f>E11*C11</f>
        <v>24572.96</v>
      </c>
      <c r="F12" s="61">
        <f>F11*C11</f>
        <v>18429.719999999998</v>
      </c>
      <c r="G12" s="61">
        <f>G11*C11</f>
        <v>18429.719999999998</v>
      </c>
      <c r="H12" s="62">
        <f>E12+F12+G12</f>
        <v>61432.399999999994</v>
      </c>
      <c r="I12" s="23"/>
      <c r="J12" s="58"/>
      <c r="K12" s="23"/>
    </row>
    <row r="13" spans="1:9" s="1" customFormat="1" ht="15.75" customHeight="1">
      <c r="A13" s="40" t="s">
        <v>8</v>
      </c>
      <c r="B13" s="29" t="s">
        <v>20</v>
      </c>
      <c r="C13" s="33">
        <f>83903.82+8405.32+5317.25+1939.29</f>
        <v>99565.68000000001</v>
      </c>
      <c r="D13" s="42">
        <v>1</v>
      </c>
      <c r="E13" s="60">
        <v>0.5</v>
      </c>
      <c r="F13" s="60">
        <v>0.3</v>
      </c>
      <c r="G13" s="60">
        <v>0.2</v>
      </c>
      <c r="H13" s="59">
        <v>1</v>
      </c>
      <c r="I13" s="50"/>
    </row>
    <row r="14" spans="1:9" s="2" customFormat="1" ht="15.75" customHeight="1">
      <c r="A14" s="40"/>
      <c r="B14" s="32"/>
      <c r="C14" s="33"/>
      <c r="D14" s="42"/>
      <c r="E14" s="61">
        <f>E13*C13</f>
        <v>49782.840000000004</v>
      </c>
      <c r="F14" s="61">
        <f>F13*C13</f>
        <v>29869.704</v>
      </c>
      <c r="G14" s="61">
        <f>G13*C13</f>
        <v>19913.136000000002</v>
      </c>
      <c r="H14" s="62">
        <f>H13*C13</f>
        <v>99565.68000000001</v>
      </c>
      <c r="I14" s="24"/>
    </row>
    <row r="15" spans="1:9" s="3" customFormat="1" ht="15.75" customHeight="1">
      <c r="A15" s="40" t="s">
        <v>18</v>
      </c>
      <c r="B15" s="29" t="s">
        <v>19</v>
      </c>
      <c r="C15" s="33">
        <v>2424.28</v>
      </c>
      <c r="D15" s="43">
        <v>1</v>
      </c>
      <c r="E15" s="31"/>
      <c r="F15" s="60"/>
      <c r="G15" s="60">
        <v>1</v>
      </c>
      <c r="H15" s="63">
        <f>G15</f>
        <v>1</v>
      </c>
      <c r="I15" s="25"/>
    </row>
    <row r="16" spans="1:9" s="3" customFormat="1" ht="15.75" customHeight="1">
      <c r="A16" s="39"/>
      <c r="B16" s="29"/>
      <c r="C16" s="34"/>
      <c r="D16" s="43"/>
      <c r="E16" s="35"/>
      <c r="F16" s="35"/>
      <c r="G16" s="35">
        <f>G15*C15</f>
        <v>2424.28</v>
      </c>
      <c r="H16" s="64">
        <f>G16</f>
        <v>2424.28</v>
      </c>
      <c r="I16" s="26"/>
    </row>
    <row r="17" spans="1:8" s="3" customFormat="1" ht="15.75" customHeight="1">
      <c r="A17" s="40"/>
      <c r="B17" s="29"/>
      <c r="C17" s="33"/>
      <c r="D17" s="43"/>
      <c r="E17" s="31"/>
      <c r="F17" s="60"/>
      <c r="G17" s="60"/>
      <c r="H17" s="63"/>
    </row>
    <row r="18" spans="1:8" s="3" customFormat="1" ht="15.75" customHeight="1">
      <c r="A18" s="39"/>
      <c r="B18" s="29"/>
      <c r="C18" s="34"/>
      <c r="D18" s="43"/>
      <c r="E18" s="35"/>
      <c r="F18" s="35"/>
      <c r="G18" s="35"/>
      <c r="H18" s="64"/>
    </row>
    <row r="19" spans="1:10" s="3" customFormat="1" ht="15.75" customHeight="1">
      <c r="A19" s="40"/>
      <c r="B19" s="65"/>
      <c r="C19" s="36"/>
      <c r="D19" s="42"/>
      <c r="E19" s="66">
        <f>E20/C22</f>
        <v>0.46448490500989</v>
      </c>
      <c r="F19" s="66">
        <f>F20/C22</f>
        <v>0.2904015899045343</v>
      </c>
      <c r="G19" s="66">
        <f>G20/C22</f>
        <v>0.24511350508557567</v>
      </c>
      <c r="H19" s="67">
        <f>H20/C22</f>
        <v>1</v>
      </c>
      <c r="I19" s="53"/>
      <c r="J19" s="74"/>
    </row>
    <row r="20" spans="1:10" s="3" customFormat="1" ht="15.75" customHeight="1">
      <c r="A20" s="40"/>
      <c r="B20" s="65" t="s">
        <v>2</v>
      </c>
      <c r="C20" s="36"/>
      <c r="D20" s="42"/>
      <c r="E20" s="68">
        <f>E10+E12+E14</f>
        <v>77252.86</v>
      </c>
      <c r="F20" s="68">
        <f>F12+F14</f>
        <v>48299.424</v>
      </c>
      <c r="G20" s="68">
        <f>G12+G14+G16</f>
        <v>40767.136</v>
      </c>
      <c r="H20" s="69">
        <f>H10+H12+H14+H16</f>
        <v>166319.42</v>
      </c>
      <c r="I20" s="51"/>
      <c r="J20" s="51"/>
    </row>
    <row r="21" spans="1:9" s="3" customFormat="1" ht="15.75" customHeight="1">
      <c r="A21" s="40"/>
      <c r="B21" s="70" t="s">
        <v>3</v>
      </c>
      <c r="C21" s="36"/>
      <c r="D21" s="42"/>
      <c r="E21" s="68">
        <f>E20</f>
        <v>77252.86</v>
      </c>
      <c r="F21" s="68">
        <f>E21+F20</f>
        <v>125552.284</v>
      </c>
      <c r="G21" s="68">
        <f>F21+G20</f>
        <v>166319.41999999998</v>
      </c>
      <c r="H21" s="76"/>
      <c r="I21" s="51"/>
    </row>
    <row r="22" spans="1:8" s="3" customFormat="1" ht="15.75" customHeight="1">
      <c r="A22" s="40"/>
      <c r="B22" s="70" t="s">
        <v>4</v>
      </c>
      <c r="C22" s="71">
        <f>C9+C11+C13+C15</f>
        <v>166319.42</v>
      </c>
      <c r="D22" s="72">
        <v>1</v>
      </c>
      <c r="E22" s="35"/>
      <c r="F22" s="35"/>
      <c r="G22" s="35"/>
      <c r="H22" s="73"/>
    </row>
    <row r="23" spans="1:9" s="3" customFormat="1" ht="12" customHeight="1">
      <c r="A23" s="40"/>
      <c r="B23" s="32"/>
      <c r="C23" s="36"/>
      <c r="D23" s="42"/>
      <c r="E23" s="35"/>
      <c r="F23" s="35"/>
      <c r="G23" s="35"/>
      <c r="H23" s="55"/>
      <c r="I23" s="51"/>
    </row>
    <row r="24" s="3" customFormat="1" ht="12" customHeight="1"/>
    <row r="25" spans="2:7" s="4" customFormat="1" ht="12" customHeight="1">
      <c r="B25" s="3" t="s">
        <v>21</v>
      </c>
      <c r="C25" s="15"/>
      <c r="F25" s="84"/>
      <c r="G25" s="84"/>
    </row>
    <row r="26" spans="1:6" ht="12" customHeight="1">
      <c r="A26"/>
      <c r="B26"/>
      <c r="C26"/>
      <c r="D26"/>
      <c r="E26" s="75"/>
      <c r="F26" s="14"/>
    </row>
    <row r="27" spans="1:6" ht="12" customHeight="1">
      <c r="A27"/>
      <c r="B27"/>
      <c r="C27"/>
      <c r="D27"/>
      <c r="E27"/>
      <c r="F27"/>
    </row>
    <row r="28" spans="1:6" ht="12" customHeight="1">
      <c r="A28"/>
      <c r="B28"/>
      <c r="C28" s="14"/>
      <c r="D28"/>
      <c r="E28"/>
      <c r="F28"/>
    </row>
    <row r="29" spans="1:6" ht="12" customHeight="1">
      <c r="A29"/>
      <c r="B29"/>
      <c r="C29"/>
      <c r="D29"/>
      <c r="E29"/>
      <c r="F29"/>
    </row>
    <row r="30" s="13" customFormat="1" ht="12" customHeight="1"/>
    <row r="31" spans="1:6" ht="12" customHeight="1">
      <c r="A31"/>
      <c r="B31"/>
      <c r="C31"/>
      <c r="D31"/>
      <c r="E31"/>
      <c r="F31"/>
    </row>
    <row r="32" spans="1:6" ht="12" customHeight="1">
      <c r="A32"/>
      <c r="B32"/>
      <c r="C32"/>
      <c r="D32" s="14"/>
      <c r="E32"/>
      <c r="F32"/>
    </row>
    <row r="33" spans="1:6" ht="12" customHeight="1">
      <c r="A33"/>
      <c r="B33"/>
      <c r="C33"/>
      <c r="D33"/>
      <c r="E33"/>
      <c r="F33"/>
    </row>
    <row r="34" spans="1:6" ht="12" customHeight="1">
      <c r="A34"/>
      <c r="B34"/>
      <c r="C34"/>
      <c r="D34"/>
      <c r="E34"/>
      <c r="F34"/>
    </row>
    <row r="63" ht="12.75">
      <c r="I63" s="15"/>
    </row>
    <row r="67" ht="12.75">
      <c r="I67" s="15"/>
    </row>
    <row r="70" ht="12.75">
      <c r="I70" s="15"/>
    </row>
    <row r="71" ht="12.75">
      <c r="H71" s="14"/>
    </row>
    <row r="72" ht="12.75">
      <c r="I72" s="15"/>
    </row>
    <row r="73" ht="12.75">
      <c r="H73" s="14"/>
    </row>
    <row r="74" spans="8:9" ht="12.75">
      <c r="H74" s="14"/>
      <c r="I74" s="15"/>
    </row>
    <row r="76" ht="12.75">
      <c r="H76" s="14"/>
    </row>
    <row r="82" ht="12.75">
      <c r="I82" s="15"/>
    </row>
  </sheetData>
  <sheetProtection/>
  <mergeCells count="4">
    <mergeCell ref="A7:G7"/>
    <mergeCell ref="B4:H4"/>
    <mergeCell ref="B5:H5"/>
    <mergeCell ref="A2:H3"/>
  </mergeCells>
  <printOptions horizontalCentered="1" verticalCentered="1"/>
  <pageMargins left="0.15748031496062992" right="0.1968503937007874" top="0.7874015748031497" bottom="0.7874015748031497" header="0.4330708661417323" footer="0.5118110236220472"/>
  <pageSetup fitToHeight="2" orientation="landscape" paperSize="9" scale="94" r:id="rId4"/>
  <drawing r:id="rId3"/>
  <legacyDrawing r:id="rId2"/>
  <oleObjects>
    <oleObject progId="Word.Picture.8" shapeId="258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Itape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Itape</dc:creator>
  <cp:keywords/>
  <dc:description/>
  <cp:lastModifiedBy>OBR-Sec-46331</cp:lastModifiedBy>
  <cp:lastPrinted>2019-07-03T12:48:59Z</cp:lastPrinted>
  <dcterms:created xsi:type="dcterms:W3CDTF">2002-03-08T13:32:18Z</dcterms:created>
  <dcterms:modified xsi:type="dcterms:W3CDTF">2019-07-03T12:49:22Z</dcterms:modified>
  <cp:category/>
  <cp:version/>
  <cp:contentType/>
  <cp:contentStatus/>
</cp:coreProperties>
</file>